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90" yWindow="45" windowWidth="19155" windowHeight="9600" tabRatio="694"/>
  </bookViews>
  <sheets>
    <sheet name="Лист1" sheetId="66" r:id="rId1"/>
  </sheets>
  <calcPr calcId="125725"/>
</workbook>
</file>

<file path=xl/calcChain.xml><?xml version="1.0" encoding="utf-8"?>
<calcChain xmlns="http://schemas.openxmlformats.org/spreadsheetml/2006/main">
  <c r="O42" i="66"/>
  <c r="E40"/>
  <c r="D40"/>
  <c r="M13"/>
  <c r="L13"/>
  <c r="I13"/>
  <c r="H13"/>
  <c r="G13"/>
  <c r="F13"/>
  <c r="E13"/>
  <c r="D13"/>
  <c r="K23"/>
  <c r="J23"/>
  <c r="O21"/>
  <c r="K20"/>
  <c r="J20"/>
  <c r="J16"/>
  <c r="K16"/>
  <c r="O16"/>
  <c r="O26"/>
  <c r="O19"/>
  <c r="O37"/>
  <c r="F27"/>
  <c r="G27"/>
  <c r="H27"/>
  <c r="I27"/>
  <c r="L27"/>
  <c r="M27"/>
  <c r="E27"/>
  <c r="D27"/>
  <c r="K18"/>
  <c r="O36"/>
  <c r="J19"/>
  <c r="J18"/>
  <c r="K40"/>
  <c r="J40"/>
  <c r="O44"/>
  <c r="J39"/>
  <c r="K39"/>
  <c r="L39"/>
  <c r="M39"/>
  <c r="J42"/>
  <c r="K42"/>
  <c r="J44"/>
  <c r="K44"/>
  <c r="E35"/>
  <c r="F35"/>
  <c r="G35"/>
  <c r="H35"/>
  <c r="I35"/>
  <c r="D35"/>
  <c r="K38"/>
  <c r="M38" s="1"/>
  <c r="M35" s="1"/>
  <c r="J38"/>
  <c r="L38" s="1"/>
  <c r="L35" s="1"/>
  <c r="K37"/>
  <c r="J37"/>
  <c r="K36"/>
  <c r="K35" s="1"/>
  <c r="J36"/>
  <c r="K24"/>
  <c r="J24"/>
  <c r="E32"/>
  <c r="F32"/>
  <c r="G32"/>
  <c r="H32"/>
  <c r="I32"/>
  <c r="L32"/>
  <c r="M32"/>
  <c r="D32"/>
  <c r="J28"/>
  <c r="J27" s="1"/>
  <c r="K28"/>
  <c r="K27" s="1"/>
  <c r="O33"/>
  <c r="O34"/>
  <c r="O28"/>
  <c r="O22"/>
  <c r="O14"/>
  <c r="J14"/>
  <c r="K34"/>
  <c r="J34"/>
  <c r="J33"/>
  <c r="K33"/>
  <c r="K22"/>
  <c r="K14"/>
  <c r="K13" l="1"/>
  <c r="J13"/>
  <c r="I12"/>
  <c r="H12"/>
  <c r="O35"/>
  <c r="O40"/>
  <c r="D12"/>
  <c r="J35"/>
  <c r="E12"/>
  <c r="L12"/>
  <c r="K32"/>
  <c r="M12"/>
  <c r="G12"/>
  <c r="O27"/>
  <c r="O32"/>
  <c r="J32"/>
  <c r="F12"/>
  <c r="O13"/>
  <c r="J12" l="1"/>
  <c r="K12"/>
  <c r="O12"/>
</calcChain>
</file>

<file path=xl/sharedStrings.xml><?xml version="1.0" encoding="utf-8"?>
<sst xmlns="http://schemas.openxmlformats.org/spreadsheetml/2006/main" count="167" uniqueCount="133">
  <si>
    <t>№ п/п</t>
  </si>
  <si>
    <t>всего</t>
  </si>
  <si>
    <t>Культурно-досуговая деятельность и развитие народного творчества</t>
  </si>
  <si>
    <t xml:space="preserve">Осуществление дорожной деятельности в отношении автомобильных дорог местного значения </t>
  </si>
  <si>
    <t>план</t>
  </si>
  <si>
    <t>факт</t>
  </si>
  <si>
    <t>областной бюджет</t>
  </si>
  <si>
    <t>Срок реализации программы</t>
  </si>
  <si>
    <t xml:space="preserve">Наименование  программных мероприятий </t>
  </si>
  <si>
    <t>Объемы финансирования, тыс. рублей</t>
  </si>
  <si>
    <t>Уровень освоения финансовых средств (%)</t>
  </si>
  <si>
    <t xml:space="preserve">Наименование целевых показателей (индикаторов) определяющих результативность реализации мероприятий </t>
  </si>
  <si>
    <t>Планируемые  значения целевых показателей</t>
  </si>
  <si>
    <t>Фактически достигнутые значения целевых показателей</t>
  </si>
  <si>
    <t>Уровень достижения, (%)</t>
  </si>
  <si>
    <t>местные бюджеты</t>
  </si>
  <si>
    <t>внебюджетные источники</t>
  </si>
  <si>
    <t>1.2</t>
  </si>
  <si>
    <t>1.2.1</t>
  </si>
  <si>
    <t>1.1</t>
  </si>
  <si>
    <t>1.1.1</t>
  </si>
  <si>
    <t>1.3</t>
  </si>
  <si>
    <t>1.3.1</t>
  </si>
  <si>
    <t>1.3.2</t>
  </si>
  <si>
    <t>Уровень исполнения плановых назначений по расходам на реализацию подпрограммы</t>
  </si>
  <si>
    <t>"Социально-экономическое развитие Песковского сельского поселения Павловского муниципального района"</t>
  </si>
  <si>
    <t>"Развитие инфраструктуры и благоустройство Песковского сельского поселения"</t>
  </si>
  <si>
    <t>"Развитие культуры Песковского сельского поселения"</t>
  </si>
  <si>
    <t>организация уличного освещения</t>
  </si>
  <si>
    <t>организация и содержание мест захоронения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</si>
  <si>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устройство ограждения кладбищ</t>
    </r>
  </si>
  <si>
    <t>1.4.1.</t>
  </si>
  <si>
    <t>1.5.1.</t>
  </si>
  <si>
    <t>организация сбора и вывоза мусора и ТБО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</si>
  <si>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договорв с поставщиками услуг по сбору, вывозу и утилизации ТБО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</si>
  <si>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</si>
  <si>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нет</t>
    </r>
  </si>
  <si>
    <t>1.6.1.</t>
  </si>
  <si>
    <t>1.7.1.</t>
  </si>
  <si>
    <t>озеленение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</si>
  <si>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высаженных деревьев</t>
    </r>
  </si>
  <si>
    <t>обеспечение сохранности и ремонт военно- мемориальных объектов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</si>
  <si>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0шт</t>
    </r>
  </si>
  <si>
    <t>Финансовое обеспечение деятельности органов местного самоуправления Песковского сельского поселения, финансовое обеспечение деятельности главы Песковского сельского поселения</t>
  </si>
  <si>
    <t>Финансовое обеспечение выполнения других расходных обязательств органами местного самоуправления Песковского сельского поселения</t>
  </si>
  <si>
    <t>федераль   ный      бюджет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</si>
  <si>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>оплата за электроэнергию уличного освещения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</si>
  <si>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количество участников в клубных формированиях </t>
    </r>
  </si>
  <si>
    <t>1.4</t>
  </si>
  <si>
    <t>"Безопасность и правопорядок на территории Песковского сельского поселения"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</si>
  <si>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мероприятия по дезинсекции территории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</si>
  <si>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1шт</t>
    </r>
  </si>
  <si>
    <t>1.4.2.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</si>
  <si>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</si>
  <si>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</si>
  <si>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ЧС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</si>
  <si>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0 шт</t>
    </r>
  </si>
  <si>
    <t>1.4.3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</si>
  <si>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</t>
    </r>
  </si>
  <si>
    <t>1.4.4</t>
  </si>
  <si>
    <t>профилактиа преступности и обеспечение условий для безопасности жизнедеятельности на территории поселения</t>
  </si>
  <si>
    <t>профилактиа терроризма и экстремизма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</si>
  <si>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полнота информационного обеспечения населения по вопросам противодействия терроризму и экстремизму</t>
    </r>
  </si>
  <si>
    <t>1.5.</t>
  </si>
  <si>
    <t>"Энергосбережение и повышение энергетической эффективности на территории Песковского сельского поселения"</t>
  </si>
  <si>
    <t>1.5.2.</t>
  </si>
  <si>
    <t>повышение энергоэффективности в теплоснабжении</t>
  </si>
  <si>
    <t>повышение энергоэффективности в электроснабжении</t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</si>
  <si>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доля расходов бюджета на обеспечение энергетическими ресурсами бюджетных учреждений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</si>
  <si>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электрической энергии, потребляемой с использованием приборов учета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</si>
  <si>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доля объемов природного газа, потребляемого бюджетными учреждениями с использованием приборов учета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</si>
  <si>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перевод уличного освещения на использование энергосберегающих лампочек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</si>
  <si>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</si>
  <si>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90%</t>
    </r>
  </si>
  <si>
    <t>Глава Песковского сельского поселения</t>
  </si>
  <si>
    <t>Павловского муниципального района</t>
  </si>
  <si>
    <t>И.В.Кулешов</t>
  </si>
  <si>
    <t>Исп.: вед.спец. Т.В.Ващенко, тел.52-6-42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</si>
  <si>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доля протяженности освещенных частей улиц, проездов, набережных к их общей протяженности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</si>
  <si>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результате ремонта автомобильных дорог</t>
    </r>
  </si>
  <si>
    <t>"Обеспечение реализации муниципальной программы"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</si>
  <si>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количество культурно-досуговых мероприятий, проводимых учреждением культуры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</si>
  <si>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количество посещающих культурно-досуговые мероприятия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</si>
  <si>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количество клубных формирований           </t>
    </r>
    <r>
      <rPr>
        <b/>
        <sz val="10"/>
        <rFont val="Times New Roman"/>
        <family val="1"/>
        <charset val="204"/>
      </rPr>
      <t/>
    </r>
  </si>
  <si>
    <t>1.10.1</t>
  </si>
  <si>
    <t>1.11.1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</si>
  <si>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приведение правил землепользования и застройки в соответствии с требованиями законодательства РФ</t>
    </r>
  </si>
  <si>
    <t xml:space="preserve">мероприятия по развитию градостроительной деятельности </t>
  </si>
  <si>
    <t>поддержка и развитие ТОС на территории Песковского сельского поселения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</si>
  <si>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ТОС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</si>
  <si>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85%</t>
    </r>
  </si>
  <si>
    <t>в том числе по источникам финансирования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</si>
  <si>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4,0%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</si>
  <si>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100%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</si>
  <si>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5шт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</si>
  <si>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14шт;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</si>
  <si>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400 м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</si>
  <si>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</si>
  <si>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1 шт</t>
    </r>
  </si>
  <si>
    <t>Отчет
о ходе реализации  муниципальной программы
"Социально-экономическое развитие Песковского сельского поселения Павловского муниципального района на период 2021-2028"     за 2021 год</t>
  </si>
  <si>
    <t>с 01.01. 2021г.  по 31.12. 2028г.</t>
  </si>
  <si>
    <t>с 01.12. 2021г.  по 31.12. 2028г.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</si>
  <si>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                                                                                                         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</si>
  <si>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23,7%;      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</si>
  <si>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104,1 т.р.</t>
    </r>
  </si>
  <si>
    <r>
      <rPr>
        <b/>
        <sz val="10"/>
        <rFont val="Times New Roman"/>
        <family val="1"/>
        <charset val="204"/>
      </rPr>
      <t xml:space="preserve">2. </t>
    </r>
    <r>
      <rPr>
        <sz val="10"/>
        <rFont val="Times New Roman"/>
        <family val="1"/>
        <charset val="204"/>
      </rPr>
      <t>104,6 т.р.</t>
    </r>
  </si>
  <si>
    <t>содержание территории поселения, прочее благоустройство территории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</si>
  <si>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наличие заключенных договоров на проведение оплачиваемых общественных работ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</si>
  <si>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прочие мероприятия по благоустройству</t>
    </r>
  </si>
  <si>
    <t>в 9 раз больше</t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</si>
  <si>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3,0 т.р.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</si>
  <si>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 27,3т.р.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</si>
  <si>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36,0%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</si>
  <si>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отремонтированных и благоустроенных воинских мемориалов</t>
    </r>
  </si>
  <si>
    <t>1.8.1</t>
  </si>
  <si>
    <r>
      <t xml:space="preserve">1. </t>
    </r>
    <r>
      <rPr>
        <sz val="10"/>
        <rFont val="Times New Roman"/>
        <family val="1"/>
        <charset val="204"/>
      </rPr>
      <t>100%</t>
    </r>
  </si>
  <si>
    <t>1.9.1.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</si>
  <si>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2шт</t>
    </r>
  </si>
  <si>
    <t xml:space="preserve">обустройство площадок накопления ТКО в с.Пески Павловского района Воронежской области </t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</si>
  <si>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количество площадок</t>
    </r>
  </si>
  <si>
    <t xml:space="preserve">обустройство площадок накопления ТКО в с.Березово Павловского района Воронежской области </t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</si>
  <si>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количество площадок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</si>
  <si>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4шт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</si>
  <si>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4шт</t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</si>
  <si>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360шт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</si>
  <si>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1.</t>
    </r>
    <r>
      <rPr>
        <sz val="10"/>
        <rFont val="Times New Roman"/>
        <family val="1"/>
        <charset val="204"/>
      </rPr>
      <t xml:space="preserve"> 323шт   </t>
    </r>
    <r>
      <rPr>
        <b/>
        <sz val="10"/>
        <rFont val="Times New Roman"/>
        <family val="1"/>
        <charset val="204"/>
      </rPr>
      <t/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</si>
  <si>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9000 чел.;         </t>
    </r>
  </si>
  <si>
    <r>
      <rPr>
        <b/>
        <sz val="10"/>
        <rFont val="Times New Roman"/>
        <family val="1"/>
        <charset val="204"/>
      </rPr>
      <t>2.</t>
    </r>
    <r>
      <rPr>
        <sz val="10"/>
        <rFont val="Times New Roman"/>
        <family val="1"/>
        <charset val="204"/>
      </rPr>
      <t xml:space="preserve">6196 чел.;        </t>
    </r>
  </si>
  <si>
    <r>
      <rPr>
        <b/>
        <sz val="10"/>
        <rFont val="Times New Roman"/>
        <family val="1"/>
        <charset val="204"/>
      </rPr>
      <t>3.</t>
    </r>
    <r>
      <rPr>
        <sz val="10"/>
        <rFont val="Times New Roman"/>
        <family val="1"/>
        <charset val="204"/>
      </rPr>
      <t xml:space="preserve"> 14шт;        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</si>
  <si>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170 чел.</t>
    </r>
  </si>
  <si>
    <r>
      <rPr>
        <b/>
        <sz val="10"/>
        <rFont val="Times New Roman"/>
        <family val="1"/>
        <charset val="204"/>
      </rPr>
      <t>4.</t>
    </r>
    <r>
      <rPr>
        <sz val="10"/>
        <rFont val="Times New Roman"/>
        <family val="1"/>
        <charset val="204"/>
      </rPr>
      <t xml:space="preserve"> 165 чел.</t>
    </r>
  </si>
  <si>
    <r>
      <rPr>
        <b/>
        <sz val="10"/>
        <rFont val="Times New Roman"/>
        <family val="1"/>
        <charset val="204"/>
      </rPr>
      <t xml:space="preserve">1. </t>
    </r>
    <r>
      <rPr>
        <sz val="10"/>
        <rFont val="Times New Roman"/>
        <family val="1"/>
        <charset val="204"/>
      </rPr>
      <t>4,0%</t>
    </r>
  </si>
  <si>
    <t>с 01.01. 2021г.  по 31.12. 2021г.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</si>
</sst>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%"/>
  </numFmts>
  <fonts count="13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1"/>
      <name val="Times New Roman"/>
      <family val="1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Border="1"/>
    <xf numFmtId="0" fontId="0" fillId="0" borderId="14" xfId="0" applyBorder="1"/>
    <xf numFmtId="0" fontId="2" fillId="0" borderId="1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textRotation="90" wrapText="1"/>
    </xf>
    <xf numFmtId="0" fontId="2" fillId="0" borderId="11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textRotation="90" wrapText="1"/>
    </xf>
    <xf numFmtId="0" fontId="2" fillId="0" borderId="1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9" fontId="9" fillId="0" borderId="1" xfId="0" applyNumberFormat="1" applyFont="1" applyBorder="1" applyAlignment="1">
      <alignment horizontal="center" vertical="top" wrapText="1"/>
    </xf>
    <xf numFmtId="165" fontId="9" fillId="0" borderId="3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left" vertical="top" wrapText="1"/>
    </xf>
    <xf numFmtId="2" fontId="8" fillId="0" borderId="13" xfId="0" applyNumberFormat="1" applyFont="1" applyBorder="1" applyAlignment="1">
      <alignment horizontal="left" vertical="top" wrapText="1"/>
    </xf>
    <xf numFmtId="2" fontId="8" fillId="0" borderId="5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8" fillId="0" borderId="3" xfId="0" applyNumberFormat="1" applyFont="1" applyBorder="1" applyAlignment="1">
      <alignment horizontal="left" vertical="top" wrapText="1"/>
    </xf>
    <xf numFmtId="2" fontId="8" fillId="0" borderId="7" xfId="0" applyNumberFormat="1" applyFont="1" applyBorder="1" applyAlignment="1">
      <alignment horizontal="left" vertical="top" wrapText="1"/>
    </xf>
    <xf numFmtId="2" fontId="8" fillId="0" borderId="14" xfId="0" applyNumberFormat="1" applyFont="1" applyBorder="1" applyAlignment="1">
      <alignment horizontal="left" vertical="top" wrapText="1"/>
    </xf>
    <xf numFmtId="2" fontId="8" fillId="0" borderId="6" xfId="0" applyNumberFormat="1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165" fontId="8" fillId="0" borderId="12" xfId="0" applyNumberFormat="1" applyFont="1" applyBorder="1" applyAlignment="1">
      <alignment vertical="top" wrapText="1"/>
    </xf>
    <xf numFmtId="165" fontId="8" fillId="0" borderId="11" xfId="0" applyNumberFormat="1" applyFont="1" applyBorder="1" applyAlignment="1">
      <alignment vertical="top" wrapText="1"/>
    </xf>
    <xf numFmtId="165" fontId="8" fillId="0" borderId="1" xfId="0" applyNumberFormat="1" applyFont="1" applyBorder="1" applyAlignment="1">
      <alignment vertical="top" wrapText="1"/>
    </xf>
    <xf numFmtId="165" fontId="8" fillId="0" borderId="2" xfId="0" applyNumberFormat="1" applyFont="1" applyBorder="1" applyAlignment="1">
      <alignment vertical="top" wrapText="1"/>
    </xf>
    <xf numFmtId="165" fontId="8" fillId="0" borderId="0" xfId="0" applyNumberFormat="1" applyFont="1" applyBorder="1" applyAlignment="1">
      <alignment vertical="top" wrapText="1"/>
    </xf>
    <xf numFmtId="165" fontId="8" fillId="0" borderId="3" xfId="0" applyNumberFormat="1" applyFont="1" applyBorder="1" applyAlignment="1">
      <alignment vertical="top" wrapText="1"/>
    </xf>
    <xf numFmtId="165" fontId="8" fillId="0" borderId="7" xfId="0" applyNumberFormat="1" applyFont="1" applyBorder="1" applyAlignment="1">
      <alignment vertical="top" wrapText="1"/>
    </xf>
    <xf numFmtId="0" fontId="7" fillId="0" borderId="10" xfId="0" applyFont="1" applyBorder="1" applyAlignment="1">
      <alignment wrapText="1"/>
    </xf>
    <xf numFmtId="165" fontId="9" fillId="0" borderId="2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center" wrapText="1"/>
    </xf>
    <xf numFmtId="165" fontId="9" fillId="0" borderId="13" xfId="0" applyNumberFormat="1" applyFont="1" applyBorder="1" applyAlignment="1">
      <alignment horizontal="center" vertical="top" wrapText="1"/>
    </xf>
    <xf numFmtId="165" fontId="9" fillId="0" borderId="13" xfId="0" applyNumberFormat="1" applyFont="1" applyBorder="1" applyAlignment="1">
      <alignment vertical="top" wrapText="1"/>
    </xf>
    <xf numFmtId="165" fontId="9" fillId="0" borderId="3" xfId="0" applyNumberFormat="1" applyFont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vertical="top" wrapText="1"/>
    </xf>
    <xf numFmtId="2" fontId="8" fillId="0" borderId="2" xfId="0" applyNumberFormat="1" applyFont="1" applyFill="1" applyBorder="1" applyAlignment="1">
      <alignment horizontal="left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vertical="top" wrapText="1"/>
    </xf>
    <xf numFmtId="165" fontId="8" fillId="0" borderId="5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Border="1" applyAlignment="1">
      <alignment vertical="center" wrapText="1"/>
    </xf>
    <xf numFmtId="0" fontId="11" fillId="0" borderId="0" xfId="0" applyFont="1" applyBorder="1"/>
    <xf numFmtId="0" fontId="9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 wrapText="1"/>
    </xf>
    <xf numFmtId="165" fontId="9" fillId="0" borderId="13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center" vertical="top" wrapText="1"/>
    </xf>
    <xf numFmtId="2" fontId="8" fillId="0" borderId="2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left" vertical="top" wrapText="1"/>
    </xf>
    <xf numFmtId="165" fontId="8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/>
    </xf>
    <xf numFmtId="2" fontId="8" fillId="0" borderId="4" xfId="0" applyNumberFormat="1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left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left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textRotation="90" wrapText="1"/>
    </xf>
    <xf numFmtId="0" fontId="2" fillId="0" borderId="10" xfId="0" applyFont="1" applyBorder="1" applyAlignment="1">
      <alignment horizontal="center" textRotation="90" wrapText="1"/>
    </xf>
    <xf numFmtId="0" fontId="2" fillId="0" borderId="9" xfId="0" applyFont="1" applyBorder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2" fillId="0" borderId="11" xfId="0" applyFont="1" applyBorder="1" applyAlignment="1">
      <alignment horizontal="center" textRotation="90" wrapText="1"/>
    </xf>
    <xf numFmtId="0" fontId="2" fillId="0" borderId="12" xfId="0" applyFont="1" applyBorder="1" applyAlignment="1">
      <alignment horizontal="center" textRotation="90" wrapText="1"/>
    </xf>
    <xf numFmtId="0" fontId="2" fillId="0" borderId="13" xfId="0" applyFont="1" applyBorder="1" applyAlignment="1">
      <alignment horizontal="center" textRotation="90" wrapText="1"/>
    </xf>
    <xf numFmtId="0" fontId="2" fillId="0" borderId="0" xfId="0" applyFont="1" applyBorder="1" applyAlignment="1">
      <alignment horizontal="center" textRotation="90" wrapText="1"/>
    </xf>
    <xf numFmtId="0" fontId="2" fillId="0" borderId="14" xfId="0" applyFont="1" applyBorder="1" applyAlignment="1">
      <alignment horizontal="center" textRotation="90" wrapText="1"/>
    </xf>
    <xf numFmtId="0" fontId="2" fillId="0" borderId="15" xfId="0" applyFont="1" applyBorder="1" applyAlignment="1">
      <alignment horizontal="center" textRotation="90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textRotation="90" wrapText="1"/>
    </xf>
    <xf numFmtId="0" fontId="10" fillId="0" borderId="4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2" fontId="8" fillId="0" borderId="4" xfId="0" applyNumberFormat="1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5" fontId="9" fillId="0" borderId="4" xfId="0" applyNumberFormat="1" applyFont="1" applyBorder="1" applyAlignment="1">
      <alignment horizontal="center" vertical="top" wrapText="1"/>
    </xf>
    <xf numFmtId="165" fontId="9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165" fontId="8" fillId="0" borderId="4" xfId="0" applyNumberFormat="1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O131"/>
  <sheetViews>
    <sheetView tabSelected="1" topLeftCell="A43" zoomScale="90" zoomScaleNormal="90" workbookViewId="0">
      <selection activeCell="B6" sqref="B6:B10"/>
    </sheetView>
  </sheetViews>
  <sheetFormatPr defaultRowHeight="12.75"/>
  <cols>
    <col min="1" max="1" width="5.5703125" customWidth="1"/>
    <col min="2" max="2" width="25.42578125" customWidth="1"/>
    <col min="3" max="4" width="8.7109375" customWidth="1"/>
    <col min="5" max="5" width="8.42578125" customWidth="1"/>
    <col min="6" max="6" width="6.85546875" customWidth="1"/>
    <col min="7" max="7" width="6.5703125" customWidth="1"/>
    <col min="8" max="8" width="8.140625" customWidth="1"/>
    <col min="9" max="11" width="7.5703125" customWidth="1"/>
    <col min="12" max="13" width="6.42578125" customWidth="1"/>
    <col min="14" max="14" width="7.7109375" customWidth="1"/>
    <col min="15" max="15" width="7.85546875" customWidth="1"/>
    <col min="16" max="16" width="25" customWidth="1"/>
    <col min="17" max="17" width="10.5703125" customWidth="1"/>
    <col min="18" max="18" width="10.42578125" customWidth="1"/>
    <col min="19" max="19" width="9.140625" customWidth="1"/>
  </cols>
  <sheetData>
    <row r="1" spans="1:119" ht="6" customHeight="1"/>
    <row r="2" spans="1:119" ht="12.75" customHeight="1">
      <c r="C2" s="152" t="s">
        <v>99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</row>
    <row r="3" spans="1:119" ht="12.75" customHeight="1"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</row>
    <row r="4" spans="1:119" ht="37.5" customHeight="1"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</row>
    <row r="5" spans="1:119" ht="9.75" customHeight="1">
      <c r="A5" s="2"/>
    </row>
    <row r="6" spans="1:119" ht="25.5" customHeight="1">
      <c r="A6" s="123" t="s">
        <v>0</v>
      </c>
      <c r="B6" s="137" t="s">
        <v>8</v>
      </c>
      <c r="C6" s="137" t="s">
        <v>7</v>
      </c>
      <c r="D6" s="141" t="s">
        <v>9</v>
      </c>
      <c r="E6" s="142"/>
      <c r="F6" s="142"/>
      <c r="G6" s="142"/>
      <c r="H6" s="142"/>
      <c r="I6" s="142"/>
      <c r="J6" s="142"/>
      <c r="K6" s="142"/>
      <c r="L6" s="142"/>
      <c r="M6" s="142"/>
      <c r="N6" s="143" t="s">
        <v>10</v>
      </c>
      <c r="O6" s="144"/>
      <c r="P6" s="149" t="s">
        <v>11</v>
      </c>
      <c r="Q6" s="159" t="s">
        <v>12</v>
      </c>
      <c r="R6" s="159" t="s">
        <v>13</v>
      </c>
      <c r="S6" s="153" t="s">
        <v>14</v>
      </c>
      <c r="T6" s="3"/>
    </row>
    <row r="7" spans="1:119" ht="15.75">
      <c r="A7" s="140"/>
      <c r="B7" s="138"/>
      <c r="C7" s="138"/>
      <c r="D7" s="143" t="s">
        <v>1</v>
      </c>
      <c r="E7" s="144"/>
      <c r="F7" s="141" t="s">
        <v>91</v>
      </c>
      <c r="G7" s="142"/>
      <c r="H7" s="142"/>
      <c r="I7" s="142"/>
      <c r="J7" s="142"/>
      <c r="K7" s="142"/>
      <c r="L7" s="142"/>
      <c r="M7" s="142"/>
      <c r="N7" s="145"/>
      <c r="O7" s="146"/>
      <c r="P7" s="150"/>
      <c r="Q7" s="160"/>
      <c r="R7" s="160"/>
      <c r="S7" s="154"/>
      <c r="T7" s="3"/>
    </row>
    <row r="8" spans="1:119" ht="15.75" customHeight="1">
      <c r="A8" s="140"/>
      <c r="B8" s="138"/>
      <c r="C8" s="138"/>
      <c r="D8" s="145"/>
      <c r="E8" s="146"/>
      <c r="F8" s="150" t="s">
        <v>45</v>
      </c>
      <c r="G8" s="154"/>
      <c r="H8" s="156" t="s">
        <v>6</v>
      </c>
      <c r="I8" s="156"/>
      <c r="J8" s="149" t="s">
        <v>15</v>
      </c>
      <c r="K8" s="153"/>
      <c r="L8" s="149" t="s">
        <v>16</v>
      </c>
      <c r="M8" s="158"/>
      <c r="N8" s="145"/>
      <c r="O8" s="146"/>
      <c r="P8" s="150"/>
      <c r="Q8" s="160"/>
      <c r="R8" s="160"/>
      <c r="S8" s="154"/>
      <c r="T8" s="3"/>
    </row>
    <row r="9" spans="1:119" ht="47.25" customHeight="1">
      <c r="A9" s="140"/>
      <c r="B9" s="138"/>
      <c r="C9" s="138"/>
      <c r="D9" s="147"/>
      <c r="E9" s="148"/>
      <c r="F9" s="151"/>
      <c r="G9" s="155"/>
      <c r="H9" s="157"/>
      <c r="I9" s="157"/>
      <c r="J9" s="151"/>
      <c r="K9" s="155"/>
      <c r="L9" s="151"/>
      <c r="M9" s="157"/>
      <c r="N9" s="147"/>
      <c r="O9" s="148"/>
      <c r="P9" s="150"/>
      <c r="Q9" s="160"/>
      <c r="R9" s="160"/>
      <c r="S9" s="154"/>
      <c r="T9" s="3"/>
    </row>
    <row r="10" spans="1:119" ht="36.75" customHeight="1">
      <c r="A10" s="124"/>
      <c r="B10" s="139"/>
      <c r="C10" s="139"/>
      <c r="D10" s="14" t="s">
        <v>4</v>
      </c>
      <c r="E10" s="15" t="s">
        <v>5</v>
      </c>
      <c r="F10" s="15" t="s">
        <v>4</v>
      </c>
      <c r="G10" s="15" t="s">
        <v>5</v>
      </c>
      <c r="H10" s="15" t="s">
        <v>4</v>
      </c>
      <c r="I10" s="15" t="s">
        <v>5</v>
      </c>
      <c r="J10" s="17" t="s">
        <v>4</v>
      </c>
      <c r="K10" s="16" t="s">
        <v>5</v>
      </c>
      <c r="L10" s="14" t="s">
        <v>4</v>
      </c>
      <c r="M10" s="19" t="s">
        <v>5</v>
      </c>
      <c r="N10" s="19" t="s">
        <v>4</v>
      </c>
      <c r="O10" s="19" t="s">
        <v>5</v>
      </c>
      <c r="P10" s="151"/>
      <c r="Q10" s="161"/>
      <c r="R10" s="161"/>
      <c r="S10" s="154"/>
      <c r="T10" s="3"/>
    </row>
    <row r="11" spans="1:119" ht="15.75">
      <c r="A11" s="18">
        <v>1</v>
      </c>
      <c r="B11" s="32">
        <v>2</v>
      </c>
      <c r="C11" s="11">
        <v>3</v>
      </c>
      <c r="D11" s="10">
        <v>4</v>
      </c>
      <c r="E11" s="11">
        <v>5</v>
      </c>
      <c r="F11" s="32">
        <v>6</v>
      </c>
      <c r="G11" s="11">
        <v>7</v>
      </c>
      <c r="H11" s="32">
        <v>8</v>
      </c>
      <c r="I11" s="11">
        <v>9</v>
      </c>
      <c r="J11" s="33">
        <v>10</v>
      </c>
      <c r="K11" s="11">
        <v>11</v>
      </c>
      <c r="L11" s="33">
        <v>12</v>
      </c>
      <c r="M11" s="11">
        <v>13</v>
      </c>
      <c r="N11" s="9">
        <v>14</v>
      </c>
      <c r="O11" s="9">
        <v>15</v>
      </c>
      <c r="P11" s="9">
        <v>16</v>
      </c>
      <c r="Q11" s="10">
        <v>17</v>
      </c>
      <c r="R11" s="11">
        <v>18</v>
      </c>
      <c r="S11" s="9">
        <v>19</v>
      </c>
      <c r="T11" s="3"/>
    </row>
    <row r="12" spans="1:119" ht="108" customHeight="1">
      <c r="A12" s="65">
        <v>1</v>
      </c>
      <c r="B12" s="66" t="s">
        <v>25</v>
      </c>
      <c r="C12" s="67" t="s">
        <v>100</v>
      </c>
      <c r="D12" s="68">
        <f>D13+D27+D32+D35+D40</f>
        <v>8157.9000000000005</v>
      </c>
      <c r="E12" s="68">
        <f>E13+E27+E32+E35+E40</f>
        <v>8090.2999999999993</v>
      </c>
      <c r="F12" s="68">
        <f>F13+F27+F32</f>
        <v>856.6</v>
      </c>
      <c r="G12" s="68">
        <f>G13+G27+G32</f>
        <v>856.6</v>
      </c>
      <c r="H12" s="68">
        <f>H13+H27+H32+H35</f>
        <v>236.9</v>
      </c>
      <c r="I12" s="68">
        <f>I13+I27+I32+I35</f>
        <v>236.9</v>
      </c>
      <c r="J12" s="68">
        <f>J13+J27+J32+J35+J40</f>
        <v>6893.2000000000007</v>
      </c>
      <c r="K12" s="68">
        <f>K13+K27+K32+K35+K40</f>
        <v>6825.7</v>
      </c>
      <c r="L12" s="68">
        <f>L13+L27+L32</f>
        <v>171.2</v>
      </c>
      <c r="M12" s="68">
        <f>M13+M27+M32</f>
        <v>171.1</v>
      </c>
      <c r="N12" s="51">
        <v>1</v>
      </c>
      <c r="O12" s="51">
        <f>E12/D12</f>
        <v>0.99171355373319103</v>
      </c>
      <c r="P12" s="6"/>
      <c r="Q12" s="1"/>
      <c r="R12" s="12"/>
      <c r="S12" s="51">
        <v>0.97199999999999998</v>
      </c>
      <c r="T12" s="3"/>
    </row>
    <row r="13" spans="1:119" ht="48" customHeight="1">
      <c r="A13" s="71" t="s">
        <v>19</v>
      </c>
      <c r="B13" s="72" t="s">
        <v>26</v>
      </c>
      <c r="C13" s="73" t="s">
        <v>100</v>
      </c>
      <c r="D13" s="70">
        <f t="shared" ref="D13:M13" si="0">D14+D16+D18+D19+D20+D21+D22+D23+D24+D25+D26</f>
        <v>2185.3000000000002</v>
      </c>
      <c r="E13" s="70">
        <f t="shared" si="0"/>
        <v>2184.1</v>
      </c>
      <c r="F13" s="70">
        <f t="shared" si="0"/>
        <v>766</v>
      </c>
      <c r="G13" s="70">
        <f t="shared" si="0"/>
        <v>766</v>
      </c>
      <c r="H13" s="70">
        <f t="shared" si="0"/>
        <v>236.9</v>
      </c>
      <c r="I13" s="70">
        <f t="shared" si="0"/>
        <v>236.9</v>
      </c>
      <c r="J13" s="70">
        <f t="shared" si="0"/>
        <v>1011.2</v>
      </c>
      <c r="K13" s="70">
        <f t="shared" si="0"/>
        <v>1010.1</v>
      </c>
      <c r="L13" s="70">
        <f t="shared" si="0"/>
        <v>171.2</v>
      </c>
      <c r="M13" s="70">
        <f t="shared" si="0"/>
        <v>171.1</v>
      </c>
      <c r="N13" s="52">
        <v>1</v>
      </c>
      <c r="O13" s="53">
        <f>E13/D13</f>
        <v>0.99945087630988871</v>
      </c>
      <c r="P13" s="13"/>
      <c r="Q13" s="13"/>
      <c r="R13" s="13"/>
      <c r="S13" s="53">
        <v>0.98299999999999998</v>
      </c>
      <c r="T13" s="3"/>
    </row>
    <row r="14" spans="1:119" s="5" customFormat="1" ht="48.75" customHeight="1">
      <c r="A14" s="119" t="s">
        <v>20</v>
      </c>
      <c r="B14" s="129" t="s">
        <v>28</v>
      </c>
      <c r="C14" s="123"/>
      <c r="D14" s="115">
        <v>104.6</v>
      </c>
      <c r="E14" s="115">
        <v>104.1</v>
      </c>
      <c r="F14" s="115">
        <v>0</v>
      </c>
      <c r="G14" s="115">
        <v>0</v>
      </c>
      <c r="H14" s="115">
        <v>66.599999999999994</v>
      </c>
      <c r="I14" s="115">
        <v>66.599999999999994</v>
      </c>
      <c r="J14" s="115">
        <f>D14-F14-H14</f>
        <v>38</v>
      </c>
      <c r="K14" s="115">
        <f t="shared" ref="K14" si="1">E14-G14-I14</f>
        <v>37.5</v>
      </c>
      <c r="L14" s="115">
        <v>0</v>
      </c>
      <c r="M14" s="115">
        <v>0</v>
      </c>
      <c r="N14" s="117">
        <v>1</v>
      </c>
      <c r="O14" s="117">
        <f>E14/D14</f>
        <v>0.9952198852772467</v>
      </c>
      <c r="P14" s="34" t="s">
        <v>78</v>
      </c>
      <c r="Q14" s="86" t="s">
        <v>102</v>
      </c>
      <c r="R14" s="86" t="s">
        <v>103</v>
      </c>
      <c r="S14" s="87">
        <v>1</v>
      </c>
      <c r="T14" s="5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</row>
    <row r="15" spans="1:119" s="4" customFormat="1" ht="24" customHeight="1">
      <c r="A15" s="120"/>
      <c r="B15" s="130"/>
      <c r="C15" s="124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8"/>
      <c r="O15" s="118"/>
      <c r="P15" s="34" t="s">
        <v>46</v>
      </c>
      <c r="Q15" s="35" t="s">
        <v>105</v>
      </c>
      <c r="R15" s="35" t="s">
        <v>104</v>
      </c>
      <c r="S15" s="59">
        <v>0.995</v>
      </c>
      <c r="T15" s="39"/>
    </row>
    <row r="16" spans="1:119" s="4" customFormat="1" ht="48.75" customHeight="1">
      <c r="A16" s="119" t="s">
        <v>18</v>
      </c>
      <c r="B16" s="121" t="s">
        <v>106</v>
      </c>
      <c r="C16" s="123"/>
      <c r="D16" s="115">
        <v>175.5</v>
      </c>
      <c r="E16" s="115">
        <v>175.3</v>
      </c>
      <c r="F16" s="115">
        <v>0</v>
      </c>
      <c r="G16" s="115">
        <v>0</v>
      </c>
      <c r="H16" s="115">
        <v>100</v>
      </c>
      <c r="I16" s="115">
        <v>100</v>
      </c>
      <c r="J16" s="115">
        <f>D16-F16-H16</f>
        <v>75.5</v>
      </c>
      <c r="K16" s="115">
        <f t="shared" ref="K16" si="2">E16-G16-I16</f>
        <v>75.300000000000011</v>
      </c>
      <c r="L16" s="115">
        <v>0</v>
      </c>
      <c r="M16" s="115">
        <v>0</v>
      </c>
      <c r="N16" s="117">
        <v>1</v>
      </c>
      <c r="O16" s="117">
        <f>E16/D16</f>
        <v>0.9988603988603989</v>
      </c>
      <c r="P16" s="28" t="s">
        <v>107</v>
      </c>
      <c r="Q16" s="102" t="s">
        <v>35</v>
      </c>
      <c r="R16" s="102" t="s">
        <v>36</v>
      </c>
      <c r="S16" s="59">
        <v>0</v>
      </c>
      <c r="T16" s="39"/>
    </row>
    <row r="17" spans="1:20" s="4" customFormat="1" ht="25.5" customHeight="1">
      <c r="A17" s="120"/>
      <c r="B17" s="122"/>
      <c r="C17" s="124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8"/>
      <c r="O17" s="118"/>
      <c r="P17" s="109" t="s">
        <v>108</v>
      </c>
      <c r="Q17" s="102" t="s">
        <v>110</v>
      </c>
      <c r="R17" s="102" t="s">
        <v>111</v>
      </c>
      <c r="S17" s="59" t="s">
        <v>109</v>
      </c>
      <c r="T17" s="39"/>
    </row>
    <row r="18" spans="1:20" ht="24.75" customHeight="1">
      <c r="A18" s="24" t="s">
        <v>22</v>
      </c>
      <c r="B18" s="25" t="s">
        <v>29</v>
      </c>
      <c r="C18" s="8"/>
      <c r="D18" s="42">
        <v>0</v>
      </c>
      <c r="E18" s="42">
        <v>0</v>
      </c>
      <c r="F18" s="43">
        <v>0</v>
      </c>
      <c r="G18" s="42">
        <v>0</v>
      </c>
      <c r="H18" s="42">
        <v>0</v>
      </c>
      <c r="I18" s="43">
        <v>0</v>
      </c>
      <c r="J18" s="44">
        <f>D18-F18-H18</f>
        <v>0</v>
      </c>
      <c r="K18" s="43">
        <f>E18-G18-I18</f>
        <v>0</v>
      </c>
      <c r="L18" s="42">
        <v>0</v>
      </c>
      <c r="M18" s="43">
        <v>0</v>
      </c>
      <c r="N18" s="54">
        <v>1</v>
      </c>
      <c r="O18" s="55">
        <v>0</v>
      </c>
      <c r="P18" s="27" t="s">
        <v>30</v>
      </c>
      <c r="Q18" s="36" t="s">
        <v>96</v>
      </c>
      <c r="R18" s="91" t="s">
        <v>96</v>
      </c>
      <c r="S18" s="92">
        <v>1</v>
      </c>
      <c r="T18" s="3"/>
    </row>
    <row r="19" spans="1:20" ht="49.5" customHeight="1">
      <c r="A19" s="24" t="s">
        <v>31</v>
      </c>
      <c r="B19" s="23" t="s">
        <v>33</v>
      </c>
      <c r="C19" s="7"/>
      <c r="D19" s="46">
        <v>14.5</v>
      </c>
      <c r="E19" s="46">
        <v>14.1</v>
      </c>
      <c r="F19" s="46">
        <v>0</v>
      </c>
      <c r="G19" s="45">
        <v>0</v>
      </c>
      <c r="H19" s="46">
        <v>0</v>
      </c>
      <c r="I19" s="46">
        <v>0</v>
      </c>
      <c r="J19" s="46">
        <f>D19-F19-H19</f>
        <v>14.5</v>
      </c>
      <c r="K19" s="46">
        <v>14.1</v>
      </c>
      <c r="L19" s="47">
        <v>0</v>
      </c>
      <c r="M19" s="45">
        <v>0</v>
      </c>
      <c r="N19" s="53">
        <v>1</v>
      </c>
      <c r="O19" s="53">
        <f>E19/D19</f>
        <v>0.97241379310344822</v>
      </c>
      <c r="P19" s="21" t="s">
        <v>34</v>
      </c>
      <c r="Q19" s="29" t="s">
        <v>35</v>
      </c>
      <c r="R19" s="40" t="s">
        <v>35</v>
      </c>
      <c r="S19" s="60">
        <v>1</v>
      </c>
      <c r="T19" s="3"/>
    </row>
    <row r="20" spans="1:20" ht="27" customHeight="1">
      <c r="A20" s="98" t="s">
        <v>32</v>
      </c>
      <c r="B20" s="99" t="s">
        <v>39</v>
      </c>
      <c r="C20" s="13"/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f>D20-F20-H20</f>
        <v>0</v>
      </c>
      <c r="K20" s="43">
        <f>E20-G20-I20</f>
        <v>0</v>
      </c>
      <c r="L20" s="48">
        <v>0</v>
      </c>
      <c r="M20" s="95">
        <v>0</v>
      </c>
      <c r="N20" s="54">
        <v>1</v>
      </c>
      <c r="O20" s="53">
        <v>0</v>
      </c>
      <c r="P20" s="28" t="s">
        <v>40</v>
      </c>
      <c r="Q20" s="31" t="s">
        <v>94</v>
      </c>
      <c r="R20" s="41" t="s">
        <v>97</v>
      </c>
      <c r="S20" s="61">
        <v>0.6</v>
      </c>
      <c r="T20" s="3"/>
    </row>
    <row r="21" spans="1:20" ht="50.25" customHeight="1">
      <c r="A21" s="98" t="s">
        <v>37</v>
      </c>
      <c r="B21" s="99" t="s">
        <v>41</v>
      </c>
      <c r="C21" s="8"/>
      <c r="D21" s="43">
        <v>3.5</v>
      </c>
      <c r="E21" s="43">
        <v>3.5</v>
      </c>
      <c r="F21" s="43">
        <v>0</v>
      </c>
      <c r="G21" s="43">
        <v>0</v>
      </c>
      <c r="H21" s="43">
        <v>0</v>
      </c>
      <c r="I21" s="43">
        <v>0</v>
      </c>
      <c r="J21" s="43">
        <v>3.5</v>
      </c>
      <c r="K21" s="43">
        <v>3.5</v>
      </c>
      <c r="L21" s="48">
        <v>0</v>
      </c>
      <c r="M21" s="95">
        <v>0</v>
      </c>
      <c r="N21" s="54">
        <v>1</v>
      </c>
      <c r="O21" s="79">
        <f>E21/D21</f>
        <v>1</v>
      </c>
      <c r="P21" s="28" t="s">
        <v>113</v>
      </c>
      <c r="Q21" s="31" t="s">
        <v>51</v>
      </c>
      <c r="R21" s="31" t="s">
        <v>51</v>
      </c>
      <c r="S21" s="61">
        <v>1</v>
      </c>
      <c r="T21" s="3"/>
    </row>
    <row r="22" spans="1:20" ht="124.5" customHeight="1">
      <c r="A22" s="103" t="s">
        <v>38</v>
      </c>
      <c r="B22" s="22" t="s">
        <v>3</v>
      </c>
      <c r="C22" s="20"/>
      <c r="D22" s="43">
        <v>506</v>
      </c>
      <c r="E22" s="43">
        <v>506</v>
      </c>
      <c r="F22" s="43">
        <v>0</v>
      </c>
      <c r="G22" s="43">
        <v>0</v>
      </c>
      <c r="H22" s="43">
        <v>0</v>
      </c>
      <c r="I22" s="43">
        <v>0</v>
      </c>
      <c r="J22" s="43">
        <v>506</v>
      </c>
      <c r="K22" s="43">
        <f>E22-G22-I22</f>
        <v>506</v>
      </c>
      <c r="L22" s="48">
        <v>0</v>
      </c>
      <c r="M22" s="42">
        <v>0</v>
      </c>
      <c r="N22" s="54">
        <v>1</v>
      </c>
      <c r="O22" s="53">
        <f t="shared" ref="O22:O27" si="3">E22/D22</f>
        <v>1</v>
      </c>
      <c r="P22" s="28" t="s">
        <v>79</v>
      </c>
      <c r="Q22" s="41" t="s">
        <v>112</v>
      </c>
      <c r="R22" s="41" t="s">
        <v>112</v>
      </c>
      <c r="S22" s="88">
        <v>1</v>
      </c>
      <c r="T22" s="3"/>
    </row>
    <row r="23" spans="1:20" ht="63.75" customHeight="1">
      <c r="A23" s="24" t="s">
        <v>114</v>
      </c>
      <c r="B23" s="99" t="s">
        <v>87</v>
      </c>
      <c r="C23" s="100"/>
      <c r="D23" s="110">
        <v>0</v>
      </c>
      <c r="E23" s="110">
        <v>0</v>
      </c>
      <c r="F23" s="110">
        <v>0</v>
      </c>
      <c r="G23" s="110">
        <v>0</v>
      </c>
      <c r="H23" s="110">
        <v>0</v>
      </c>
      <c r="I23" s="110">
        <v>0</v>
      </c>
      <c r="J23" s="110">
        <f t="shared" ref="J23" si="4">D23-F23-H23</f>
        <v>0</v>
      </c>
      <c r="K23" s="110">
        <f t="shared" ref="K23" si="5">E23-G23-I23</f>
        <v>0</v>
      </c>
      <c r="L23" s="110">
        <v>0</v>
      </c>
      <c r="M23" s="111">
        <v>0</v>
      </c>
      <c r="N23" s="112">
        <v>0</v>
      </c>
      <c r="O23" s="96">
        <v>0</v>
      </c>
      <c r="P23" s="99" t="s">
        <v>86</v>
      </c>
      <c r="Q23" s="113" t="s">
        <v>115</v>
      </c>
      <c r="R23" s="83" t="s">
        <v>72</v>
      </c>
      <c r="S23" s="62">
        <v>1</v>
      </c>
      <c r="T23" s="3"/>
    </row>
    <row r="24" spans="1:20" ht="36.75" customHeight="1">
      <c r="A24" s="98" t="s">
        <v>116</v>
      </c>
      <c r="B24" s="99" t="s">
        <v>88</v>
      </c>
      <c r="C24" s="13"/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f>D24-F24-H24</f>
        <v>0</v>
      </c>
      <c r="K24" s="43">
        <f>E24-G24-I24</f>
        <v>0</v>
      </c>
      <c r="L24" s="48">
        <v>0</v>
      </c>
      <c r="M24" s="42">
        <v>0</v>
      </c>
      <c r="N24" s="54">
        <v>1</v>
      </c>
      <c r="O24" s="53">
        <v>0</v>
      </c>
      <c r="P24" s="89" t="s">
        <v>89</v>
      </c>
      <c r="Q24" s="50" t="s">
        <v>117</v>
      </c>
      <c r="R24" s="83" t="s">
        <v>117</v>
      </c>
      <c r="S24" s="62">
        <v>1</v>
      </c>
      <c r="T24" s="3"/>
    </row>
    <row r="25" spans="1:20" ht="50.25" customHeight="1">
      <c r="A25" s="98" t="s">
        <v>84</v>
      </c>
      <c r="B25" s="99" t="s">
        <v>118</v>
      </c>
      <c r="C25" s="8"/>
      <c r="D25" s="43">
        <v>564.4</v>
      </c>
      <c r="E25" s="43">
        <v>564.29999999999995</v>
      </c>
      <c r="F25" s="43">
        <v>361.8</v>
      </c>
      <c r="G25" s="43">
        <v>361.8</v>
      </c>
      <c r="H25" s="43">
        <v>33.200000000000003</v>
      </c>
      <c r="I25" s="43">
        <v>33.200000000000003</v>
      </c>
      <c r="J25" s="43">
        <v>98.2</v>
      </c>
      <c r="K25" s="43">
        <v>98.2</v>
      </c>
      <c r="L25" s="48">
        <v>71.2</v>
      </c>
      <c r="M25" s="42">
        <v>71.099999999999994</v>
      </c>
      <c r="N25" s="54">
        <v>1</v>
      </c>
      <c r="O25" s="79">
        <v>0</v>
      </c>
      <c r="P25" s="28" t="s">
        <v>119</v>
      </c>
      <c r="Q25" s="50" t="s">
        <v>94</v>
      </c>
      <c r="R25" s="50" t="s">
        <v>94</v>
      </c>
      <c r="S25" s="62">
        <v>1</v>
      </c>
      <c r="T25" s="3"/>
    </row>
    <row r="26" spans="1:20" ht="50.25" customHeight="1">
      <c r="A26" s="98" t="s">
        <v>85</v>
      </c>
      <c r="B26" s="99" t="s">
        <v>120</v>
      </c>
      <c r="C26" s="11"/>
      <c r="D26" s="97">
        <v>816.8</v>
      </c>
      <c r="E26" s="97">
        <v>816.8</v>
      </c>
      <c r="F26" s="97">
        <v>404.2</v>
      </c>
      <c r="G26" s="97">
        <v>404.2</v>
      </c>
      <c r="H26" s="97">
        <v>37.1</v>
      </c>
      <c r="I26" s="97">
        <v>37.1</v>
      </c>
      <c r="J26" s="97">
        <v>275.5</v>
      </c>
      <c r="K26" s="97">
        <v>275.5</v>
      </c>
      <c r="L26" s="97">
        <v>100</v>
      </c>
      <c r="M26" s="101">
        <v>100</v>
      </c>
      <c r="N26" s="96">
        <v>0</v>
      </c>
      <c r="O26" s="96">
        <f>E26/D26</f>
        <v>1</v>
      </c>
      <c r="P26" s="28" t="s">
        <v>121</v>
      </c>
      <c r="Q26" s="83" t="s">
        <v>122</v>
      </c>
      <c r="R26" s="83" t="s">
        <v>123</v>
      </c>
      <c r="S26" s="62">
        <v>1</v>
      </c>
      <c r="T26" s="3"/>
    </row>
    <row r="27" spans="1:20" ht="48.75" customHeight="1">
      <c r="A27" s="71" t="s">
        <v>17</v>
      </c>
      <c r="B27" s="74" t="s">
        <v>27</v>
      </c>
      <c r="C27" s="75" t="s">
        <v>132</v>
      </c>
      <c r="D27" s="70">
        <f>D28</f>
        <v>2231.4</v>
      </c>
      <c r="E27" s="70">
        <f>E28</f>
        <v>2230.1999999999998</v>
      </c>
      <c r="F27" s="70">
        <f t="shared" ref="F27:M27" si="6">F28</f>
        <v>0</v>
      </c>
      <c r="G27" s="70">
        <f t="shared" si="6"/>
        <v>0</v>
      </c>
      <c r="H27" s="70">
        <f t="shared" si="6"/>
        <v>0</v>
      </c>
      <c r="I27" s="70">
        <f t="shared" si="6"/>
        <v>0</v>
      </c>
      <c r="J27" s="70">
        <f t="shared" si="6"/>
        <v>2231.4</v>
      </c>
      <c r="K27" s="70">
        <f t="shared" si="6"/>
        <v>2230.1999999999998</v>
      </c>
      <c r="L27" s="70">
        <f t="shared" si="6"/>
        <v>0</v>
      </c>
      <c r="M27" s="70">
        <f t="shared" si="6"/>
        <v>0</v>
      </c>
      <c r="N27" s="53">
        <v>1</v>
      </c>
      <c r="O27" s="53">
        <f t="shared" si="3"/>
        <v>0.99946222102715776</v>
      </c>
      <c r="P27" s="20"/>
      <c r="Q27" s="20"/>
      <c r="R27" s="20"/>
      <c r="S27" s="63">
        <v>0.88900000000000001</v>
      </c>
      <c r="T27" s="3"/>
    </row>
    <row r="28" spans="1:20" ht="48" customHeight="1">
      <c r="A28" s="131" t="s">
        <v>18</v>
      </c>
      <c r="B28" s="134" t="s">
        <v>2</v>
      </c>
      <c r="C28" s="137"/>
      <c r="D28" s="115">
        <v>2231.4</v>
      </c>
      <c r="E28" s="115">
        <v>2230.1999999999998</v>
      </c>
      <c r="F28" s="115">
        <v>0</v>
      </c>
      <c r="G28" s="115">
        <v>0</v>
      </c>
      <c r="H28" s="115">
        <v>0</v>
      </c>
      <c r="I28" s="115">
        <v>0</v>
      </c>
      <c r="J28" s="115">
        <f t="shared" ref="J28:K28" si="7">D28-F28-H28</f>
        <v>2231.4</v>
      </c>
      <c r="K28" s="115">
        <f t="shared" si="7"/>
        <v>2230.1999999999998</v>
      </c>
      <c r="L28" s="115">
        <v>0</v>
      </c>
      <c r="M28" s="115">
        <v>0</v>
      </c>
      <c r="N28" s="117">
        <v>1</v>
      </c>
      <c r="O28" s="117">
        <f>E28/D28</f>
        <v>0.99946222102715776</v>
      </c>
      <c r="P28" s="21" t="s">
        <v>81</v>
      </c>
      <c r="Q28" s="93" t="s">
        <v>124</v>
      </c>
      <c r="R28" s="93" t="s">
        <v>125</v>
      </c>
      <c r="S28" s="94">
        <v>0.89700000000000002</v>
      </c>
      <c r="T28" s="3"/>
    </row>
    <row r="29" spans="1:20" ht="36.75" customHeight="1">
      <c r="A29" s="132"/>
      <c r="B29" s="135"/>
      <c r="C29" s="138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6"/>
      <c r="O29" s="126"/>
      <c r="P29" s="21" t="s">
        <v>82</v>
      </c>
      <c r="Q29" s="93" t="s">
        <v>126</v>
      </c>
      <c r="R29" s="93" t="s">
        <v>127</v>
      </c>
      <c r="S29" s="94">
        <v>0.68799999999999994</v>
      </c>
      <c r="T29" s="3"/>
    </row>
    <row r="30" spans="1:20" ht="25.5" customHeight="1">
      <c r="A30" s="132"/>
      <c r="B30" s="135"/>
      <c r="C30" s="138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6"/>
      <c r="O30" s="126"/>
      <c r="P30" s="21" t="s">
        <v>83</v>
      </c>
      <c r="Q30" s="93" t="s">
        <v>128</v>
      </c>
      <c r="R30" s="93" t="s">
        <v>95</v>
      </c>
      <c r="S30" s="94">
        <v>1</v>
      </c>
      <c r="T30" s="3"/>
    </row>
    <row r="31" spans="1:20" ht="24" customHeight="1">
      <c r="A31" s="133"/>
      <c r="B31" s="136"/>
      <c r="C31" s="139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8"/>
      <c r="O31" s="118"/>
      <c r="P31" s="21" t="s">
        <v>47</v>
      </c>
      <c r="Q31" s="93" t="s">
        <v>129</v>
      </c>
      <c r="R31" s="93" t="s">
        <v>130</v>
      </c>
      <c r="S31" s="94">
        <v>0.97099999999999997</v>
      </c>
      <c r="T31" s="3"/>
    </row>
    <row r="32" spans="1:20" ht="50.25" customHeight="1">
      <c r="A32" s="76" t="s">
        <v>21</v>
      </c>
      <c r="B32" s="77" t="s">
        <v>80</v>
      </c>
      <c r="C32" s="78" t="s">
        <v>100</v>
      </c>
      <c r="D32" s="69">
        <f>D33+D34</f>
        <v>3532.9</v>
      </c>
      <c r="E32" s="69">
        <f t="shared" ref="E32:M32" si="8">E33+E34</f>
        <v>3469.2</v>
      </c>
      <c r="F32" s="69">
        <f t="shared" si="8"/>
        <v>90.6</v>
      </c>
      <c r="G32" s="69">
        <f t="shared" si="8"/>
        <v>90.6</v>
      </c>
      <c r="H32" s="69">
        <f t="shared" si="8"/>
        <v>0</v>
      </c>
      <c r="I32" s="69">
        <f t="shared" si="8"/>
        <v>0</v>
      </c>
      <c r="J32" s="69">
        <f t="shared" si="8"/>
        <v>3442.3</v>
      </c>
      <c r="K32" s="69">
        <f t="shared" si="8"/>
        <v>3378.6</v>
      </c>
      <c r="L32" s="69">
        <f t="shared" si="8"/>
        <v>0</v>
      </c>
      <c r="M32" s="82">
        <f t="shared" si="8"/>
        <v>0</v>
      </c>
      <c r="N32" s="57">
        <v>1</v>
      </c>
      <c r="O32" s="53">
        <f>E32/D32</f>
        <v>0.98196948682385565</v>
      </c>
      <c r="P32" s="21"/>
      <c r="Q32" s="30"/>
      <c r="R32" s="7"/>
      <c r="S32" s="64">
        <v>0.98899999999999999</v>
      </c>
      <c r="T32" s="3"/>
    </row>
    <row r="33" spans="1:20" ht="97.5" customHeight="1">
      <c r="A33" s="26" t="s">
        <v>22</v>
      </c>
      <c r="B33" s="22" t="s">
        <v>43</v>
      </c>
      <c r="C33" s="13"/>
      <c r="D33" s="45">
        <v>2940.3</v>
      </c>
      <c r="E33" s="47">
        <v>2877.2</v>
      </c>
      <c r="F33" s="45">
        <v>0</v>
      </c>
      <c r="G33" s="47">
        <v>0</v>
      </c>
      <c r="H33" s="49">
        <v>0</v>
      </c>
      <c r="I33" s="45">
        <v>0</v>
      </c>
      <c r="J33" s="45">
        <f t="shared" ref="J33:K34" si="9">D33-F33-H33</f>
        <v>2940.3</v>
      </c>
      <c r="K33" s="45">
        <f t="shared" si="9"/>
        <v>2877.2</v>
      </c>
      <c r="L33" s="45">
        <v>0</v>
      </c>
      <c r="M33" s="45">
        <v>0</v>
      </c>
      <c r="N33" s="53">
        <v>1</v>
      </c>
      <c r="O33" s="53">
        <f t="shared" ref="O33:O34" si="10">E33/D33</f>
        <v>0.9785396048022309</v>
      </c>
      <c r="P33" s="23" t="s">
        <v>24</v>
      </c>
      <c r="Q33" s="37">
        <v>1</v>
      </c>
      <c r="R33" s="38">
        <v>0.97899999999999998</v>
      </c>
      <c r="S33" s="38">
        <v>0.97899999999999998</v>
      </c>
      <c r="T33" s="3"/>
    </row>
    <row r="34" spans="1:20" ht="75" customHeight="1">
      <c r="A34" s="24" t="s">
        <v>23</v>
      </c>
      <c r="B34" s="23" t="s">
        <v>44</v>
      </c>
      <c r="C34" s="7"/>
      <c r="D34" s="45">
        <v>592.6</v>
      </c>
      <c r="E34" s="45">
        <v>592</v>
      </c>
      <c r="F34" s="45">
        <v>90.6</v>
      </c>
      <c r="G34" s="45">
        <v>90.6</v>
      </c>
      <c r="H34" s="45">
        <v>0</v>
      </c>
      <c r="I34" s="45">
        <v>0</v>
      </c>
      <c r="J34" s="45">
        <f t="shared" si="9"/>
        <v>502</v>
      </c>
      <c r="K34" s="45">
        <f t="shared" si="9"/>
        <v>501.4</v>
      </c>
      <c r="L34" s="45">
        <v>0</v>
      </c>
      <c r="M34" s="45">
        <v>0</v>
      </c>
      <c r="N34" s="56">
        <v>1</v>
      </c>
      <c r="O34" s="53">
        <f t="shared" si="10"/>
        <v>0.99898751265609176</v>
      </c>
      <c r="P34" s="23" t="s">
        <v>24</v>
      </c>
      <c r="Q34" s="37">
        <v>1</v>
      </c>
      <c r="R34" s="38">
        <v>0.999</v>
      </c>
      <c r="S34" s="38">
        <v>0.999</v>
      </c>
      <c r="T34" s="3"/>
    </row>
    <row r="35" spans="1:20" ht="49.5" customHeight="1">
      <c r="A35" s="71" t="s">
        <v>48</v>
      </c>
      <c r="B35" s="72" t="s">
        <v>49</v>
      </c>
      <c r="C35" s="73" t="s">
        <v>100</v>
      </c>
      <c r="D35" s="70">
        <f>D36+D37+D38</f>
        <v>92.1</v>
      </c>
      <c r="E35" s="70">
        <f t="shared" ref="E35:M35" si="11">E36+E37+E38</f>
        <v>91.1</v>
      </c>
      <c r="F35" s="70">
        <f t="shared" si="11"/>
        <v>0</v>
      </c>
      <c r="G35" s="70">
        <f t="shared" si="11"/>
        <v>0</v>
      </c>
      <c r="H35" s="70">
        <f t="shared" si="11"/>
        <v>0</v>
      </c>
      <c r="I35" s="70">
        <f t="shared" si="11"/>
        <v>0</v>
      </c>
      <c r="J35" s="70">
        <f t="shared" si="11"/>
        <v>92.1</v>
      </c>
      <c r="K35" s="70">
        <f t="shared" si="11"/>
        <v>91.1</v>
      </c>
      <c r="L35" s="70">
        <f t="shared" si="11"/>
        <v>0</v>
      </c>
      <c r="M35" s="70">
        <f t="shared" si="11"/>
        <v>0</v>
      </c>
      <c r="N35" s="52">
        <v>1</v>
      </c>
      <c r="O35" s="53">
        <f>E35/D35</f>
        <v>0.98914223669923995</v>
      </c>
      <c r="P35" s="13"/>
      <c r="Q35" s="13"/>
      <c r="R35" s="13"/>
      <c r="S35" s="53">
        <v>1</v>
      </c>
    </row>
    <row r="36" spans="1:20" ht="36" customHeight="1">
      <c r="A36" s="81" t="s">
        <v>31</v>
      </c>
      <c r="B36" s="22" t="s">
        <v>53</v>
      </c>
      <c r="C36" s="20"/>
      <c r="D36" s="43">
        <v>55</v>
      </c>
      <c r="E36" s="43">
        <v>54.4</v>
      </c>
      <c r="F36" s="43">
        <v>0</v>
      </c>
      <c r="G36" s="43">
        <v>0</v>
      </c>
      <c r="H36" s="43">
        <v>0</v>
      </c>
      <c r="I36" s="43">
        <v>0</v>
      </c>
      <c r="J36" s="43">
        <f>D36-F36-H36</f>
        <v>55</v>
      </c>
      <c r="K36" s="43">
        <f>E36-G36-I36</f>
        <v>54.4</v>
      </c>
      <c r="L36" s="48">
        <v>0</v>
      </c>
      <c r="M36" s="42">
        <v>0</v>
      </c>
      <c r="N36" s="53">
        <v>1</v>
      </c>
      <c r="O36" s="53">
        <f>E36/D36</f>
        <v>0.98909090909090902</v>
      </c>
      <c r="P36" s="28" t="s">
        <v>50</v>
      </c>
      <c r="Q36" s="31" t="s">
        <v>98</v>
      </c>
      <c r="R36" s="31" t="s">
        <v>98</v>
      </c>
      <c r="S36" s="61">
        <v>1</v>
      </c>
    </row>
    <row r="37" spans="1:20" ht="48" customHeight="1">
      <c r="A37" s="80" t="s">
        <v>52</v>
      </c>
      <c r="B37" s="25" t="s">
        <v>54</v>
      </c>
      <c r="C37" s="13"/>
      <c r="D37" s="43">
        <v>37.1</v>
      </c>
      <c r="E37" s="43">
        <v>36.700000000000003</v>
      </c>
      <c r="F37" s="43">
        <v>0</v>
      </c>
      <c r="G37" s="43">
        <v>0</v>
      </c>
      <c r="H37" s="43">
        <v>0</v>
      </c>
      <c r="I37" s="43">
        <v>0</v>
      </c>
      <c r="J37" s="43">
        <f>D37-F37-H37</f>
        <v>37.1</v>
      </c>
      <c r="K37" s="43">
        <f>E37-G37-I37</f>
        <v>36.700000000000003</v>
      </c>
      <c r="L37" s="48">
        <v>0</v>
      </c>
      <c r="M37" s="42">
        <v>0</v>
      </c>
      <c r="N37" s="54">
        <v>1</v>
      </c>
      <c r="O37" s="53">
        <f>E37/D37</f>
        <v>0.98921832884097038</v>
      </c>
      <c r="P37" s="84" t="s">
        <v>55</v>
      </c>
      <c r="Q37" s="31" t="s">
        <v>42</v>
      </c>
      <c r="R37" s="41" t="s">
        <v>56</v>
      </c>
      <c r="S37" s="61">
        <v>1</v>
      </c>
    </row>
    <row r="38" spans="1:20" ht="61.5" customHeight="1">
      <c r="A38" s="106" t="s">
        <v>57</v>
      </c>
      <c r="B38" s="107" t="s">
        <v>60</v>
      </c>
      <c r="C38" s="108"/>
      <c r="D38" s="104">
        <v>0</v>
      </c>
      <c r="E38" s="104">
        <v>0</v>
      </c>
      <c r="F38" s="104">
        <v>0</v>
      </c>
      <c r="G38" s="104">
        <v>0</v>
      </c>
      <c r="H38" s="104">
        <v>0</v>
      </c>
      <c r="I38" s="104">
        <v>0</v>
      </c>
      <c r="J38" s="104">
        <f t="shared" ref="J38" si="12">D38-F38-H38</f>
        <v>0</v>
      </c>
      <c r="K38" s="104">
        <f t="shared" ref="K38:L38" si="13">E38-G38-I38</f>
        <v>0</v>
      </c>
      <c r="L38" s="104">
        <f t="shared" si="13"/>
        <v>0</v>
      </c>
      <c r="M38" s="104">
        <f t="shared" ref="M38" si="14">G38-I38-K38</f>
        <v>0</v>
      </c>
      <c r="N38" s="105">
        <v>0</v>
      </c>
      <c r="O38" s="105">
        <v>0</v>
      </c>
      <c r="P38" s="28" t="s">
        <v>58</v>
      </c>
      <c r="Q38" s="31" t="s">
        <v>90</v>
      </c>
      <c r="R38" s="31" t="s">
        <v>90</v>
      </c>
      <c r="S38" s="61">
        <v>1</v>
      </c>
    </row>
    <row r="39" spans="1:20" ht="51" customHeight="1">
      <c r="A39" s="106" t="s">
        <v>59</v>
      </c>
      <c r="B39" s="107" t="s">
        <v>61</v>
      </c>
      <c r="C39" s="108"/>
      <c r="D39" s="104">
        <v>0</v>
      </c>
      <c r="E39" s="104">
        <v>0</v>
      </c>
      <c r="F39" s="104">
        <v>0</v>
      </c>
      <c r="G39" s="104">
        <v>0</v>
      </c>
      <c r="H39" s="104">
        <v>0</v>
      </c>
      <c r="I39" s="104">
        <v>0</v>
      </c>
      <c r="J39" s="104">
        <f t="shared" ref="J39" si="15">D39-F39-H39</f>
        <v>0</v>
      </c>
      <c r="K39" s="104">
        <f t="shared" ref="K39" si="16">E39-G39-I39</f>
        <v>0</v>
      </c>
      <c r="L39" s="104">
        <f t="shared" ref="L39" si="17">F39-H39-J39</f>
        <v>0</v>
      </c>
      <c r="M39" s="104">
        <f t="shared" ref="M39" si="18">G39-I39-K39</f>
        <v>0</v>
      </c>
      <c r="N39" s="105">
        <v>0</v>
      </c>
      <c r="O39" s="105">
        <v>0</v>
      </c>
      <c r="P39" s="28" t="s">
        <v>62</v>
      </c>
      <c r="Q39" s="31" t="s">
        <v>73</v>
      </c>
      <c r="R39" s="31" t="s">
        <v>73</v>
      </c>
      <c r="S39" s="61">
        <v>1</v>
      </c>
    </row>
    <row r="40" spans="1:20" ht="12.75" customHeight="1">
      <c r="A40" s="131" t="s">
        <v>63</v>
      </c>
      <c r="B40" s="162" t="s">
        <v>64</v>
      </c>
      <c r="C40" s="164" t="s">
        <v>101</v>
      </c>
      <c r="D40" s="166">
        <f>D42+D44</f>
        <v>116.2</v>
      </c>
      <c r="E40" s="166">
        <f>E42+E44</f>
        <v>115.7</v>
      </c>
      <c r="F40" s="166">
        <v>0</v>
      </c>
      <c r="G40" s="166">
        <v>0</v>
      </c>
      <c r="H40" s="166">
        <v>0</v>
      </c>
      <c r="I40" s="166">
        <v>0</v>
      </c>
      <c r="J40" s="166">
        <f t="shared" ref="J40" si="19">D40-F40-H40</f>
        <v>116.2</v>
      </c>
      <c r="K40" s="166">
        <f t="shared" ref="K40" si="20">E40-G40-I40</f>
        <v>115.7</v>
      </c>
      <c r="L40" s="166">
        <v>0</v>
      </c>
      <c r="M40" s="166">
        <v>0</v>
      </c>
      <c r="N40" s="174">
        <v>1</v>
      </c>
      <c r="O40" s="174">
        <f>E40/D40</f>
        <v>0.99569707401032703</v>
      </c>
      <c r="P40" s="172"/>
      <c r="Q40" s="172"/>
      <c r="R40" s="172"/>
      <c r="S40" s="170">
        <v>1</v>
      </c>
    </row>
    <row r="41" spans="1:20" ht="49.5" customHeight="1">
      <c r="A41" s="133"/>
      <c r="B41" s="163"/>
      <c r="C41" s="165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75"/>
      <c r="O41" s="175"/>
      <c r="P41" s="173"/>
      <c r="Q41" s="173"/>
      <c r="R41" s="173"/>
      <c r="S41" s="171"/>
    </row>
    <row r="42" spans="1:20" ht="62.25" customHeight="1">
      <c r="A42" s="131" t="s">
        <v>32</v>
      </c>
      <c r="B42" s="168" t="s">
        <v>66</v>
      </c>
      <c r="C42" s="123"/>
      <c r="D42" s="166">
        <v>8.8000000000000007</v>
      </c>
      <c r="E42" s="166">
        <v>8.6999999999999993</v>
      </c>
      <c r="F42" s="166">
        <v>0</v>
      </c>
      <c r="G42" s="166">
        <v>0</v>
      </c>
      <c r="H42" s="166">
        <v>0</v>
      </c>
      <c r="I42" s="166">
        <v>0</v>
      </c>
      <c r="J42" s="166">
        <f t="shared" ref="J42" si="21">D42-F42-H42</f>
        <v>8.8000000000000007</v>
      </c>
      <c r="K42" s="166">
        <f t="shared" ref="K42" si="22">E42-G42-I42</f>
        <v>8.6999999999999993</v>
      </c>
      <c r="L42" s="166">
        <v>0</v>
      </c>
      <c r="M42" s="166">
        <v>0</v>
      </c>
      <c r="N42" s="174">
        <v>1</v>
      </c>
      <c r="O42" s="174">
        <f>E42/D42</f>
        <v>0.98863636363636342</v>
      </c>
      <c r="P42" s="28" t="s">
        <v>70</v>
      </c>
      <c r="Q42" s="31" t="s">
        <v>72</v>
      </c>
      <c r="R42" s="31" t="s">
        <v>72</v>
      </c>
      <c r="S42" s="61">
        <v>1</v>
      </c>
    </row>
    <row r="43" spans="1:20" ht="50.25" customHeight="1">
      <c r="A43" s="133"/>
      <c r="B43" s="169"/>
      <c r="C43" s="124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75"/>
      <c r="O43" s="175"/>
      <c r="P43" s="28" t="s">
        <v>68</v>
      </c>
      <c r="Q43" s="83" t="s">
        <v>92</v>
      </c>
      <c r="R43" s="83" t="s">
        <v>131</v>
      </c>
      <c r="S43" s="90">
        <v>1</v>
      </c>
    </row>
    <row r="44" spans="1:20" ht="63.75" customHeight="1">
      <c r="A44" s="131" t="s">
        <v>65</v>
      </c>
      <c r="B44" s="168" t="s">
        <v>67</v>
      </c>
      <c r="C44" s="123"/>
      <c r="D44" s="166">
        <v>107.4</v>
      </c>
      <c r="E44" s="166">
        <v>107</v>
      </c>
      <c r="F44" s="166">
        <v>0</v>
      </c>
      <c r="G44" s="166">
        <v>0</v>
      </c>
      <c r="H44" s="166">
        <v>0</v>
      </c>
      <c r="I44" s="166">
        <v>0</v>
      </c>
      <c r="J44" s="166">
        <f t="shared" ref="J44" si="23">D44-F44-H44</f>
        <v>107.4</v>
      </c>
      <c r="K44" s="166">
        <f t="shared" ref="K44" si="24">E44-G44-I44</f>
        <v>107</v>
      </c>
      <c r="L44" s="166">
        <v>0</v>
      </c>
      <c r="M44" s="166">
        <v>0</v>
      </c>
      <c r="N44" s="174">
        <v>1</v>
      </c>
      <c r="O44" s="174">
        <f>E44/D44</f>
        <v>0.99627560521415259</v>
      </c>
      <c r="P44" s="28" t="s">
        <v>69</v>
      </c>
      <c r="Q44" s="31" t="s">
        <v>72</v>
      </c>
      <c r="R44" s="31" t="s">
        <v>72</v>
      </c>
      <c r="S44" s="61">
        <v>1</v>
      </c>
    </row>
    <row r="45" spans="1:20" ht="36.75" customHeight="1">
      <c r="A45" s="133"/>
      <c r="B45" s="169"/>
      <c r="C45" s="124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75"/>
      <c r="O45" s="175"/>
      <c r="P45" s="28" t="s">
        <v>71</v>
      </c>
      <c r="Q45" s="50" t="s">
        <v>72</v>
      </c>
      <c r="R45" s="83" t="s">
        <v>93</v>
      </c>
      <c r="S45" s="62">
        <v>1</v>
      </c>
    </row>
    <row r="46" spans="1:20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0" ht="15.75">
      <c r="A47" s="4"/>
      <c r="B47" s="4"/>
      <c r="C47" s="127" t="s">
        <v>74</v>
      </c>
      <c r="D47" s="127"/>
      <c r="E47" s="127"/>
      <c r="F47" s="127"/>
      <c r="G47" s="127"/>
      <c r="H47" s="127"/>
      <c r="I47" s="85"/>
      <c r="J47" s="85"/>
      <c r="K47" s="85"/>
      <c r="L47" s="85"/>
      <c r="M47" s="85"/>
      <c r="N47" s="85"/>
      <c r="O47" s="4"/>
      <c r="P47" s="4"/>
      <c r="Q47" s="4"/>
      <c r="R47" s="4"/>
      <c r="S47" s="4"/>
    </row>
    <row r="48" spans="1:20" ht="15.75">
      <c r="A48" s="4"/>
      <c r="B48" s="4"/>
      <c r="C48" s="127" t="s">
        <v>75</v>
      </c>
      <c r="D48" s="127"/>
      <c r="E48" s="127"/>
      <c r="F48" s="127"/>
      <c r="G48" s="127"/>
      <c r="H48" s="127"/>
      <c r="I48" s="85"/>
      <c r="J48" s="85"/>
      <c r="K48" s="128" t="s">
        <v>76</v>
      </c>
      <c r="L48" s="128"/>
      <c r="M48" s="128"/>
      <c r="N48" s="128"/>
      <c r="O48" s="4"/>
      <c r="P48" s="4"/>
      <c r="Q48" s="4"/>
      <c r="R48" s="4"/>
      <c r="S48" s="4"/>
    </row>
    <row r="49" spans="1:19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</row>
    <row r="50" spans="1:19" ht="15">
      <c r="A50" s="4"/>
      <c r="B50" s="114" t="s">
        <v>77</v>
      </c>
      <c r="C50" s="114"/>
      <c r="D50" s="114"/>
      <c r="E50" s="114"/>
      <c r="F50" s="114"/>
      <c r="G50" s="11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</row>
    <row r="51" spans="1:19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</row>
    <row r="52" spans="1:19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</row>
    <row r="53" spans="1:19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</row>
    <row r="54" spans="1:19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</row>
    <row r="55" spans="1:19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</row>
    <row r="56" spans="1:19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</row>
    <row r="57" spans="1:19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</row>
    <row r="58" spans="1:19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  <row r="59" spans="1:19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</row>
    <row r="60" spans="1:19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</row>
    <row r="61" spans="1:19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</row>
    <row r="62" spans="1:19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</row>
    <row r="63" spans="1:19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</row>
    <row r="64" spans="1:19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</row>
    <row r="65" spans="1:19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</row>
    <row r="66" spans="1:19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</row>
    <row r="67" spans="1:19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</row>
    <row r="68" spans="1:19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</row>
    <row r="69" spans="1:19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</row>
    <row r="70" spans="1:19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</row>
    <row r="71" spans="1:19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</row>
    <row r="72" spans="1:19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</row>
    <row r="73" spans="1:19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</row>
    <row r="74" spans="1:19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</row>
    <row r="75" spans="1:19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</row>
    <row r="76" spans="1:19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</row>
    <row r="77" spans="1:19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</row>
    <row r="78" spans="1:19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</row>
    <row r="79" spans="1:19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</row>
    <row r="80" spans="1:19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</row>
    <row r="81" spans="1:19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pans="1:19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</row>
    <row r="83" spans="1:19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</row>
    <row r="84" spans="1:19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</row>
    <row r="85" spans="1:19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19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19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19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19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19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</row>
    <row r="92" spans="1:19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</row>
    <row r="93" spans="1:19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19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19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19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1:19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1:19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</row>
    <row r="99" spans="1:19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</row>
    <row r="100" spans="1:19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</row>
    <row r="101" spans="1:19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</row>
    <row r="102" spans="1:19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</row>
    <row r="103" spans="1:19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</row>
    <row r="104" spans="1:19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</row>
    <row r="105" spans="1:19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</row>
    <row r="106" spans="1:19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</row>
    <row r="107" spans="1:19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</row>
    <row r="108" spans="1:19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</row>
    <row r="109" spans="1:19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</row>
    <row r="110" spans="1:19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</row>
    <row r="111" spans="1:19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</row>
    <row r="112" spans="1:19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</row>
    <row r="113" spans="1:19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</row>
    <row r="114" spans="1:19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</row>
    <row r="115" spans="1:19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</row>
    <row r="116" spans="1:19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</row>
    <row r="117" spans="1:19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</row>
    <row r="118" spans="1:19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</row>
    <row r="119" spans="1:19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</row>
    <row r="120" spans="1:19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</row>
    <row r="121" spans="1:19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</row>
    <row r="122" spans="1:19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</row>
    <row r="123" spans="1:19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</row>
    <row r="124" spans="1:19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</row>
    <row r="125" spans="1:19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</row>
    <row r="126" spans="1:1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</row>
    <row r="127" spans="1:19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</row>
    <row r="128" spans="1:19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</row>
    <row r="129" spans="1:19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</row>
    <row r="130" spans="1:19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</row>
    <row r="131" spans="1:19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</row>
  </sheetData>
  <mergeCells count="114">
    <mergeCell ref="S40:S41"/>
    <mergeCell ref="P40:P41"/>
    <mergeCell ref="Q40:Q41"/>
    <mergeCell ref="R40:R41"/>
    <mergeCell ref="J44:J45"/>
    <mergeCell ref="K44:K45"/>
    <mergeCell ref="L44:L45"/>
    <mergeCell ref="M44:M45"/>
    <mergeCell ref="N44:N45"/>
    <mergeCell ref="O44:O45"/>
    <mergeCell ref="J40:J41"/>
    <mergeCell ref="K40:K41"/>
    <mergeCell ref="L40:L41"/>
    <mergeCell ref="M40:M41"/>
    <mergeCell ref="N40:N41"/>
    <mergeCell ref="O40:O41"/>
    <mergeCell ref="J42:J43"/>
    <mergeCell ref="K42:K43"/>
    <mergeCell ref="L42:L43"/>
    <mergeCell ref="M42:M43"/>
    <mergeCell ref="N42:N43"/>
    <mergeCell ref="O42:O43"/>
    <mergeCell ref="A44:A45"/>
    <mergeCell ref="B44:B45"/>
    <mergeCell ref="C44:C45"/>
    <mergeCell ref="D44:D45"/>
    <mergeCell ref="E44:E45"/>
    <mergeCell ref="F44:F45"/>
    <mergeCell ref="G44:G45"/>
    <mergeCell ref="H44:H45"/>
    <mergeCell ref="I44:I45"/>
    <mergeCell ref="A42:A43"/>
    <mergeCell ref="B42:B43"/>
    <mergeCell ref="C42:C43"/>
    <mergeCell ref="D42:D43"/>
    <mergeCell ref="E42:E43"/>
    <mergeCell ref="F42:F43"/>
    <mergeCell ref="G42:G43"/>
    <mergeCell ref="H42:H43"/>
    <mergeCell ref="I42:I43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M28:M31"/>
    <mergeCell ref="A6:A10"/>
    <mergeCell ref="C6:C10"/>
    <mergeCell ref="D6:M6"/>
    <mergeCell ref="N6:O9"/>
    <mergeCell ref="P6:P10"/>
    <mergeCell ref="B6:B10"/>
    <mergeCell ref="C2:P4"/>
    <mergeCell ref="S6:S10"/>
    <mergeCell ref="D7:E9"/>
    <mergeCell ref="F7:M7"/>
    <mergeCell ref="F8:G9"/>
    <mergeCell ref="H8:I9"/>
    <mergeCell ref="J8:K9"/>
    <mergeCell ref="L8:M9"/>
    <mergeCell ref="Q6:Q10"/>
    <mergeCell ref="R6:R10"/>
    <mergeCell ref="K48:N48"/>
    <mergeCell ref="A14:A15"/>
    <mergeCell ref="B14:B15"/>
    <mergeCell ref="A28:A31"/>
    <mergeCell ref="B28:B31"/>
    <mergeCell ref="C28:C31"/>
    <mergeCell ref="O28:O31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I28:I31"/>
    <mergeCell ref="J28:J31"/>
    <mergeCell ref="K28:K31"/>
    <mergeCell ref="L28:L31"/>
    <mergeCell ref="B50:G50"/>
    <mergeCell ref="I16:I17"/>
    <mergeCell ref="J16:J17"/>
    <mergeCell ref="K16:K17"/>
    <mergeCell ref="L16:L17"/>
    <mergeCell ref="M16:M17"/>
    <mergeCell ref="N16:N17"/>
    <mergeCell ref="O16:O17"/>
    <mergeCell ref="A16:A17"/>
    <mergeCell ref="B16:B17"/>
    <mergeCell ref="C16:C17"/>
    <mergeCell ref="D16:D17"/>
    <mergeCell ref="E16:E17"/>
    <mergeCell ref="F16:F17"/>
    <mergeCell ref="G16:G17"/>
    <mergeCell ref="H16:H17"/>
    <mergeCell ref="D28:D31"/>
    <mergeCell ref="E28:E31"/>
    <mergeCell ref="F28:F31"/>
    <mergeCell ref="G28:G31"/>
    <mergeCell ref="H28:H31"/>
    <mergeCell ref="N28:N31"/>
    <mergeCell ref="C47:H47"/>
    <mergeCell ref="C48:H48"/>
  </mergeCells>
  <printOptions horizontalCentered="1"/>
  <pageMargins left="7.874015748031496E-2" right="7.874015748031496E-2" top="0.59055118110236227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Главбух</cp:lastModifiedBy>
  <cp:lastPrinted>2022-05-18T11:38:16Z</cp:lastPrinted>
  <dcterms:created xsi:type="dcterms:W3CDTF">2005-05-11T09:34:44Z</dcterms:created>
  <dcterms:modified xsi:type="dcterms:W3CDTF">2022-05-18T11:39:09Z</dcterms:modified>
</cp:coreProperties>
</file>