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90" yWindow="45" windowWidth="19155" windowHeight="9600" tabRatio="694"/>
  </bookViews>
  <sheets>
    <sheet name="Лист1" sheetId="66" r:id="rId1"/>
  </sheets>
  <calcPr calcId="125725"/>
</workbook>
</file>

<file path=xl/calcChain.xml><?xml version="1.0" encoding="utf-8"?>
<calcChain xmlns="http://schemas.openxmlformats.org/spreadsheetml/2006/main">
  <c r="I12" i="66"/>
  <c r="H12"/>
  <c r="O24"/>
  <c r="O20"/>
  <c r="O38"/>
  <c r="F28"/>
  <c r="G28"/>
  <c r="H28"/>
  <c r="I28"/>
  <c r="L28"/>
  <c r="M28"/>
  <c r="E28"/>
  <c r="D28"/>
  <c r="J27"/>
  <c r="K27"/>
  <c r="J26"/>
  <c r="K26"/>
  <c r="K16"/>
  <c r="O37"/>
  <c r="J20"/>
  <c r="J16"/>
  <c r="E43"/>
  <c r="K43" s="1"/>
  <c r="D43"/>
  <c r="J43" s="1"/>
  <c r="O47"/>
  <c r="J41"/>
  <c r="K41"/>
  <c r="L41"/>
  <c r="M41"/>
  <c r="J45"/>
  <c r="K45"/>
  <c r="J47"/>
  <c r="K47"/>
  <c r="J49"/>
  <c r="K49"/>
  <c r="E36"/>
  <c r="F36"/>
  <c r="G36"/>
  <c r="H36"/>
  <c r="I36"/>
  <c r="D36"/>
  <c r="K39"/>
  <c r="M39" s="1"/>
  <c r="M36" s="1"/>
  <c r="J39"/>
  <c r="L39" s="1"/>
  <c r="L36" s="1"/>
  <c r="K38"/>
  <c r="J38"/>
  <c r="K37"/>
  <c r="K36" s="1"/>
  <c r="J37"/>
  <c r="K24"/>
  <c r="J24"/>
  <c r="K22"/>
  <c r="J22"/>
  <c r="E33"/>
  <c r="F33"/>
  <c r="G33"/>
  <c r="H33"/>
  <c r="I33"/>
  <c r="L33"/>
  <c r="M33"/>
  <c r="D33"/>
  <c r="J29"/>
  <c r="J28" s="1"/>
  <c r="K29"/>
  <c r="K28" s="1"/>
  <c r="O34"/>
  <c r="O35"/>
  <c r="O29"/>
  <c r="O21"/>
  <c r="O14"/>
  <c r="E13"/>
  <c r="F13"/>
  <c r="G13"/>
  <c r="H13"/>
  <c r="I13"/>
  <c r="L13"/>
  <c r="M13"/>
  <c r="D13"/>
  <c r="J14"/>
  <c r="K35"/>
  <c r="J35"/>
  <c r="J34"/>
  <c r="K34"/>
  <c r="K21"/>
  <c r="K14"/>
  <c r="O36" l="1"/>
  <c r="O43"/>
  <c r="D12"/>
  <c r="J36"/>
  <c r="E12"/>
  <c r="L12"/>
  <c r="K33"/>
  <c r="M12"/>
  <c r="G12"/>
  <c r="O28"/>
  <c r="O33"/>
  <c r="J33"/>
  <c r="F12"/>
  <c r="K13"/>
  <c r="K12" s="1"/>
  <c r="O13"/>
  <c r="J13"/>
  <c r="J12" s="1"/>
  <c r="O12" l="1"/>
</calcChain>
</file>

<file path=xl/sharedStrings.xml><?xml version="1.0" encoding="utf-8"?>
<sst xmlns="http://schemas.openxmlformats.org/spreadsheetml/2006/main" count="183" uniqueCount="143">
  <si>
    <t>№ п/п</t>
  </si>
  <si>
    <t>всего</t>
  </si>
  <si>
    <t>Культурно-досуговая деятельность и развитие народного творчества</t>
  </si>
  <si>
    <t xml:space="preserve">Осуществление дорожной деятельности в отношении автомобильных дорог местного значения </t>
  </si>
  <si>
    <t>план</t>
  </si>
  <si>
    <t>факт</t>
  </si>
  <si>
    <t>областной бюджет</t>
  </si>
  <si>
    <t>Срок реализации программы</t>
  </si>
  <si>
    <t xml:space="preserve">Наименование  программных мероприятий </t>
  </si>
  <si>
    <t>Объемы финансирования, тыс. рублей</t>
  </si>
  <si>
    <t>Уровень освоения финансовых средств (%)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</si>
  <si>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</si>
  <si>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</si>
  <si>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</si>
  <si>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</si>
  <si>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местные бюджеты</t>
  </si>
  <si>
    <t>внебюджетные источники</t>
  </si>
  <si>
    <t>1.2</t>
  </si>
  <si>
    <t>1.2.1</t>
  </si>
  <si>
    <t>1.1</t>
  </si>
  <si>
    <t>1.1.1</t>
  </si>
  <si>
    <t>1.3</t>
  </si>
  <si>
    <t>1.3.1</t>
  </si>
  <si>
    <t>1.3.2</t>
  </si>
  <si>
    <t>Уровень исполнения плановых назначений по расходам на реализацию подпрограммы</t>
  </si>
  <si>
    <t>"Социально-экономическое развитие Песковского сельского поселения Павловского муниципального района"</t>
  </si>
  <si>
    <t>"Развитие инфраструктуры и благоустройство Песковского сельского поселения"</t>
  </si>
  <si>
    <t>"Развитие культуры Песковского сельского поселения"</t>
  </si>
  <si>
    <t>организация уличного освещения</t>
  </si>
  <si>
    <t>организация и содержание мест захоронения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</si>
  <si>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устройство ограждения кладбищ</t>
    </r>
  </si>
  <si>
    <t>организация водоснабжения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</si>
  <si>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доля домовладений, подключенных к центральному водоснабжению</t>
    </r>
  </si>
  <si>
    <t>1.4.1.</t>
  </si>
  <si>
    <t>организация газоснабжения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</si>
  <si>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уровень газофикации домовладений природным газом</t>
    </r>
  </si>
  <si>
    <t>1.5.1.</t>
  </si>
  <si>
    <t>организация сбора и вывоза мусора и ТБО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</si>
  <si>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наличие заключенных договорв с поставщиками услуг по сбору, вывозу и утилизации ТБО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</si>
  <si>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да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</si>
  <si>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нет</t>
    </r>
  </si>
  <si>
    <t>1.6.1.</t>
  </si>
  <si>
    <t>1.7.1.</t>
  </si>
  <si>
    <t>озеленение территории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</si>
  <si>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количество высаженных деревьев</t>
    </r>
  </si>
  <si>
    <t>1.8.1.</t>
  </si>
  <si>
    <t>обеспечение сохранности и ремонт военно- мемориальных объектов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</si>
  <si>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количество отремонтирован ных и благоустроенных воинских мемориалов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</si>
  <si>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0шт</t>
    </r>
  </si>
  <si>
    <t>Финансовое обеспечение деятельности органов местного самоуправления Песковского сельского поселения, финансовое обеспечение деятельности главы Песковского сельского поселения</t>
  </si>
  <si>
    <t>Финансовое обеспечение выполнения других расходных обязательств органами местного самоуправления Песковского сельского поселения</t>
  </si>
  <si>
    <t>федераль   ный      бюджет</t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</si>
  <si>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>оплата за электроэнергию уличного освещения</t>
    </r>
  </si>
  <si>
    <r>
      <rPr>
        <b/>
        <sz val="10"/>
        <rFont val="Times New Roman"/>
        <family val="1"/>
        <charset val="204"/>
      </rPr>
      <t>4.</t>
    </r>
    <r>
      <rPr>
        <sz val="10"/>
        <rFont val="Times New Roman"/>
        <family val="1"/>
        <charset val="204"/>
      </rPr>
      <t xml:space="preserve">количество участников в клубных формированиях </t>
    </r>
  </si>
  <si>
    <t>1.9.1</t>
  </si>
  <si>
    <t>1.4</t>
  </si>
  <si>
    <t>"Безопасность и правопорядок на территории Песковского сельского поселения"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</si>
  <si>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мероприятия по дезинсекции территории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</si>
  <si>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1шт</t>
    </r>
  </si>
  <si>
    <t>1.4.2.</t>
  </si>
  <si>
    <t>предупреждение и помощь населению в чрезвычайных ситуациях</t>
  </si>
  <si>
    <t>обеспечение первичных мер пожарной безопасности на территории сельского поселения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</si>
  <si>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количество ЧС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</si>
  <si>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0 шт</t>
    </r>
  </si>
  <si>
    <t>1.4.3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</si>
  <si>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полнота информационного обеспечения населения</t>
    </r>
  </si>
  <si>
    <r>
      <rPr>
        <b/>
        <sz val="10"/>
        <rFont val="Times New Roman"/>
        <family val="1"/>
        <charset val="204"/>
      </rPr>
      <t xml:space="preserve">2. </t>
    </r>
    <r>
      <rPr>
        <sz val="10"/>
        <rFont val="Times New Roman"/>
        <family val="1"/>
        <charset val="204"/>
      </rPr>
      <t>уверенность граждан в защищенности своих личных и имущественных интересов на территории сельского поселения</t>
    </r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</si>
  <si>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 xml:space="preserve"> обеспеченность населения сельского поселения питьевой водой</t>
    </r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</si>
  <si>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 xml:space="preserve"> наличие заключенных договоров на проведение оплачиваемых общественных работ</t>
    </r>
  </si>
  <si>
    <t>1.4.4</t>
  </si>
  <si>
    <t>профилактиа преступности и обеспечение условий для безопасности жизнедеятельности на территории поселения</t>
  </si>
  <si>
    <t>профилактиа терроризма и экстремизма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</si>
  <si>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полнота информационного обеспечения населения по вопросам противодействия терроризму и экстремизму</t>
    </r>
  </si>
  <si>
    <r>
      <rPr>
        <b/>
        <sz val="10"/>
        <rFont val="Times New Roman"/>
        <family val="1"/>
        <charset val="204"/>
      </rPr>
      <t xml:space="preserve">2. </t>
    </r>
    <r>
      <rPr>
        <sz val="10"/>
        <rFont val="Times New Roman"/>
        <family val="1"/>
        <charset val="204"/>
      </rPr>
      <t>наличие утвержденного списка запрещенной к использованию и распространению экстремистской литературы</t>
    </r>
  </si>
  <si>
    <t>1.5.</t>
  </si>
  <si>
    <t>"Энергосбережение и повышение энергетической эффективности на территории Песковского сельского поселения"</t>
  </si>
  <si>
    <t>1.5.2.</t>
  </si>
  <si>
    <t>1.5.3.</t>
  </si>
  <si>
    <t>повышение энергоэффективности в теплоснабжении</t>
  </si>
  <si>
    <t>повышение энергоэффективности в электроснабжении</t>
  </si>
  <si>
    <r>
      <rPr>
        <b/>
        <sz val="10"/>
        <rFont val="Times New Roman"/>
        <family val="1"/>
        <charset val="204"/>
      </rPr>
      <t xml:space="preserve">2. </t>
    </r>
    <r>
      <rPr>
        <sz val="10"/>
        <rFont val="Times New Roman"/>
        <family val="1"/>
        <charset val="204"/>
      </rPr>
      <t>доля расходов бюджета на обеспечение энергетическими ресурсами бюджетных учреждений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</si>
  <si>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доля объемов электрической энергии, потребляемой с использованием приборов учета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</si>
  <si>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доля объемов природного газа, потребляемого бюджетными учреждениями с использованием приборов учета</t>
    </r>
  </si>
  <si>
    <r>
      <rPr>
        <b/>
        <sz val="10"/>
        <rFont val="Times New Roman"/>
        <family val="1"/>
        <charset val="204"/>
      </rPr>
      <t xml:space="preserve">2. </t>
    </r>
    <r>
      <rPr>
        <sz val="10"/>
        <rFont val="Times New Roman"/>
        <family val="1"/>
        <charset val="204"/>
      </rPr>
      <t>перевод уличного освещения на использование энергосберегающих лампочек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</si>
  <si>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100%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</si>
  <si>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90%</t>
    </r>
  </si>
  <si>
    <t>Глава Песковского сельского поселения</t>
  </si>
  <si>
    <t>Павловского муниципального района</t>
  </si>
  <si>
    <t>И.В.Кулешов</t>
  </si>
  <si>
    <t>Исп.: вед.спец. Т.В.Ващенко, тел.52-6-42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</si>
  <si>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доля протяженности освещенных частей улиц, проездов, набережных к их общей протяженности         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</si>
  <si>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ремонта автомобильных дорог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</si>
  <si>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35,0%</t>
    </r>
  </si>
  <si>
    <t>"Обеспечение реализации муниципальной программы"</t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</si>
  <si>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80%</t>
    </r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</si>
  <si>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да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</si>
  <si>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количество культурно-досуговых мероприятий, проводимых учреждением культуры    </t>
    </r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</si>
  <si>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 xml:space="preserve">количество посещающих культурно-досуговые мероприятия      </t>
    </r>
  </si>
  <si>
    <r>
      <rPr>
        <b/>
        <sz val="10"/>
        <rFont val="Times New Roman"/>
        <family val="1"/>
        <charset val="204"/>
      </rPr>
      <t>3.</t>
    </r>
    <r>
      <rPr>
        <sz val="10"/>
        <rFont val="Times New Roman"/>
        <family val="1"/>
        <charset val="204"/>
      </rPr>
      <t xml:space="preserve">количество клубных формирований           </t>
    </r>
    <r>
      <rPr>
        <b/>
        <sz val="10"/>
        <rFont val="Times New Roman"/>
        <family val="1"/>
        <charset val="204"/>
      </rPr>
      <t/>
    </r>
  </si>
  <si>
    <t>с 01.01. 2014г.  по 31.12. 2021г.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</si>
  <si>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>80%</t>
    </r>
  </si>
  <si>
    <t>1.10.1</t>
  </si>
  <si>
    <t>1.11.1</t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</si>
  <si>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приведение правил землепользования и застройки в соответствии с требованиями законодательства РФ</t>
    </r>
  </si>
  <si>
    <t xml:space="preserve">мероприятия по развитию градостроительной деятельности </t>
  </si>
  <si>
    <t>поддержка и развитие ТОС на территории Песковского сельского поселения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</si>
  <si>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количество ТОС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</si>
  <si>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2 шт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</si>
  <si>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85%</t>
    </r>
  </si>
  <si>
    <t>в том числе по источникам финансирования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</si>
  <si>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4,0%</t>
    </r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</si>
  <si>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100%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</si>
  <si>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23,5%;                                                                                                               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</si>
  <si>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70%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</si>
  <si>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49,7%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</si>
  <si>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>49,9%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</si>
  <si>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5шт</t>
    </r>
  </si>
  <si>
    <t>с 01.12. 2016г.  по 31.12. 2022г.</t>
  </si>
  <si>
    <t>с 01.01. 2014г.  по 31.12. 2022г.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</si>
  <si>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20%</t>
    </r>
  </si>
  <si>
    <r>
      <rPr>
        <b/>
        <sz val="10"/>
        <rFont val="Times New Roman"/>
        <family val="1"/>
        <charset val="204"/>
      </rPr>
      <t>3.</t>
    </r>
    <r>
      <rPr>
        <sz val="10"/>
        <rFont val="Times New Roman"/>
        <family val="1"/>
        <charset val="204"/>
      </rPr>
      <t xml:space="preserve"> 14шт;         </t>
    </r>
  </si>
  <si>
    <t>Отчет
о ходе реализации  муниципальной программы
"Социально-экономическое развитие Песковского сельского поселения Павловского муниципального района на период 2014-2022"     за 2020 год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</si>
  <si>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23,6%;      </t>
    </r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</si>
  <si>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>71,7 т.р.</t>
    </r>
  </si>
  <si>
    <r>
      <rPr>
        <b/>
        <sz val="10"/>
        <rFont val="Times New Roman"/>
        <family val="1"/>
        <charset val="204"/>
      </rPr>
      <t xml:space="preserve">2. </t>
    </r>
    <r>
      <rPr>
        <sz val="10"/>
        <rFont val="Times New Roman"/>
        <family val="1"/>
        <charset val="204"/>
      </rPr>
      <t>71,0 т.р.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</si>
  <si>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400 м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</si>
  <si>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3шт</t>
    </r>
  </si>
  <si>
    <t>содержание территории поселения, прочее благоустройство</t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</si>
  <si>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благоустройство, очистка территории поселения, обкос территории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</si>
  <si>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23,2га</t>
    </r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</si>
  <si>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23,2га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</si>
  <si>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375шт;   </t>
    </r>
    <r>
      <rPr>
        <b/>
        <sz val="10"/>
        <rFont val="Times New Roman"/>
        <family val="1"/>
        <charset val="204"/>
      </rPr>
      <t/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</si>
  <si>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155шт;   </t>
    </r>
    <r>
      <rPr>
        <b/>
        <sz val="10"/>
        <rFont val="Times New Roman"/>
        <family val="1"/>
        <charset val="204"/>
      </rPr>
      <t/>
    </r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</si>
  <si>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 xml:space="preserve">10660 чел.;         </t>
    </r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</si>
  <si>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 xml:space="preserve">2524 чел.;        </t>
    </r>
  </si>
  <si>
    <r>
      <rPr>
        <b/>
        <sz val="10"/>
        <rFont val="Times New Roman"/>
        <family val="1"/>
        <charset val="204"/>
      </rPr>
      <t>3.</t>
    </r>
    <r>
      <rPr>
        <sz val="10"/>
        <rFont val="Times New Roman"/>
        <family val="1"/>
        <charset val="204"/>
      </rPr>
      <t xml:space="preserve"> 15шт;        </t>
    </r>
  </si>
  <si>
    <r>
      <rPr>
        <b/>
        <sz val="10"/>
        <rFont val="Times New Roman"/>
        <family val="1"/>
        <charset val="204"/>
      </rPr>
      <t>4.</t>
    </r>
    <r>
      <rPr>
        <sz val="10"/>
        <rFont val="Times New Roman"/>
        <family val="1"/>
        <charset val="204"/>
      </rPr>
      <t xml:space="preserve"> 190 чел.</t>
    </r>
  </si>
  <si>
    <r>
      <rPr>
        <b/>
        <sz val="10"/>
        <rFont val="Times New Roman"/>
        <family val="1"/>
        <charset val="204"/>
      </rPr>
      <t>4.</t>
    </r>
    <r>
      <rPr>
        <sz val="10"/>
        <rFont val="Times New Roman"/>
        <family val="1"/>
        <charset val="204"/>
      </rPr>
      <t xml:space="preserve"> 155 чел.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</si>
  <si>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1 шт</t>
    </r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</si>
  <si>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90%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</si>
  <si>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95%</t>
    </r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</si>
  <si>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3,8%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</si>
  <si>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>19,7%</t>
    </r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</si>
</sst>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%"/>
  </numFmts>
  <fonts count="13">
    <font>
      <sz val="10"/>
      <name val="Arial Cyr"/>
      <charset val="204"/>
    </font>
    <font>
      <sz val="11"/>
      <color theme="1"/>
      <name val="Times New Roman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  <scheme val="minor"/>
    </font>
    <font>
      <sz val="11"/>
      <name val="Times New Roman"/>
      <family val="1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3" fillId="0" borderId="0" applyFont="0" applyFill="0" applyBorder="0" applyAlignment="0" applyProtection="0"/>
  </cellStyleXfs>
  <cellXfs count="171">
    <xf numFmtId="0" fontId="0" fillId="0" borderId="0" xfId="0"/>
    <xf numFmtId="0" fontId="2" fillId="0" borderId="0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0" fillId="0" borderId="0" xfId="0" applyBorder="1"/>
    <xf numFmtId="0" fontId="0" fillId="0" borderId="14" xfId="0" applyBorder="1"/>
    <xf numFmtId="0" fontId="2" fillId="0" borderId="1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>
      <alignment horizontal="center" textRotation="90" wrapText="1"/>
    </xf>
    <xf numFmtId="0" fontId="2" fillId="0" borderId="1" xfId="0" applyFont="1" applyBorder="1" applyAlignment="1">
      <alignment horizontal="center" textRotation="90" wrapText="1"/>
    </xf>
    <xf numFmtId="0" fontId="2" fillId="0" borderId="11" xfId="0" applyFont="1" applyBorder="1" applyAlignment="1">
      <alignment horizontal="center" textRotation="90" wrapText="1"/>
    </xf>
    <xf numFmtId="0" fontId="2" fillId="0" borderId="3" xfId="0" applyFont="1" applyBorder="1" applyAlignment="1">
      <alignment horizontal="center" textRotation="90" wrapText="1"/>
    </xf>
    <xf numFmtId="0" fontId="2" fillId="0" borderId="10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textRotation="90" wrapText="1"/>
    </xf>
    <xf numFmtId="0" fontId="2" fillId="0" borderId="1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9" fillId="0" borderId="5" xfId="0" applyFont="1" applyBorder="1" applyAlignment="1">
      <alignment vertical="top" wrapText="1"/>
    </xf>
    <xf numFmtId="0" fontId="9" fillId="0" borderId="13" xfId="0" applyFont="1" applyBorder="1" applyAlignment="1">
      <alignment vertical="top" wrapText="1"/>
    </xf>
    <xf numFmtId="0" fontId="9" fillId="0" borderId="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9" fontId="9" fillId="0" borderId="1" xfId="0" applyNumberFormat="1" applyFont="1" applyBorder="1" applyAlignment="1">
      <alignment horizontal="center" vertical="top" wrapText="1"/>
    </xf>
    <xf numFmtId="165" fontId="9" fillId="0" borderId="3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left" vertical="top" wrapText="1"/>
    </xf>
    <xf numFmtId="2" fontId="8" fillId="0" borderId="13" xfId="0" applyNumberFormat="1" applyFont="1" applyBorder="1" applyAlignment="1">
      <alignment horizontal="left" vertical="top" wrapText="1"/>
    </xf>
    <xf numFmtId="2" fontId="8" fillId="0" borderId="5" xfId="0" applyNumberFormat="1" applyFont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left" vertical="top" wrapText="1"/>
    </xf>
    <xf numFmtId="2" fontId="8" fillId="0" borderId="3" xfId="0" applyNumberFormat="1" applyFont="1" applyBorder="1" applyAlignment="1">
      <alignment horizontal="left" vertical="top" wrapText="1"/>
    </xf>
    <xf numFmtId="2" fontId="8" fillId="0" borderId="7" xfId="0" applyNumberFormat="1" applyFont="1" applyBorder="1" applyAlignment="1">
      <alignment horizontal="left" vertical="top" wrapText="1"/>
    </xf>
    <xf numFmtId="2" fontId="8" fillId="0" borderId="14" xfId="0" applyNumberFormat="1" applyFont="1" applyBorder="1" applyAlignment="1">
      <alignment horizontal="left" vertical="top" wrapText="1"/>
    </xf>
    <xf numFmtId="2" fontId="8" fillId="0" borderId="6" xfId="0" applyNumberFormat="1" applyFont="1" applyBorder="1" applyAlignment="1">
      <alignment horizontal="left" vertical="top" wrapText="1"/>
    </xf>
    <xf numFmtId="0" fontId="9" fillId="0" borderId="13" xfId="0" applyFont="1" applyBorder="1" applyAlignment="1">
      <alignment horizontal="center" vertical="top" wrapText="1"/>
    </xf>
    <xf numFmtId="165" fontId="8" fillId="0" borderId="12" xfId="0" applyNumberFormat="1" applyFont="1" applyBorder="1" applyAlignment="1">
      <alignment vertical="top" wrapText="1"/>
    </xf>
    <xf numFmtId="165" fontId="8" fillId="0" borderId="11" xfId="0" applyNumberFormat="1" applyFont="1" applyBorder="1" applyAlignment="1">
      <alignment vertical="top" wrapText="1"/>
    </xf>
    <xf numFmtId="165" fontId="8" fillId="0" borderId="1" xfId="0" applyNumberFormat="1" applyFont="1" applyBorder="1" applyAlignment="1">
      <alignment vertical="top" wrapText="1"/>
    </xf>
    <xf numFmtId="165" fontId="8" fillId="0" borderId="2" xfId="0" applyNumberFormat="1" applyFont="1" applyBorder="1" applyAlignment="1">
      <alignment vertical="top" wrapText="1"/>
    </xf>
    <xf numFmtId="165" fontId="8" fillId="0" borderId="0" xfId="0" applyNumberFormat="1" applyFont="1" applyBorder="1" applyAlignment="1">
      <alignment vertical="top" wrapText="1"/>
    </xf>
    <xf numFmtId="165" fontId="8" fillId="0" borderId="3" xfId="0" applyNumberFormat="1" applyFont="1" applyBorder="1" applyAlignment="1">
      <alignment vertical="top" wrapText="1"/>
    </xf>
    <xf numFmtId="165" fontId="8" fillId="0" borderId="7" xfId="0" applyNumberFormat="1" applyFont="1" applyBorder="1" applyAlignment="1">
      <alignment vertical="top" wrapText="1"/>
    </xf>
    <xf numFmtId="0" fontId="7" fillId="0" borderId="10" xfId="0" applyFont="1" applyBorder="1" applyAlignment="1">
      <alignment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13" xfId="0" applyNumberFormat="1" applyFont="1" applyBorder="1" applyAlignment="1">
      <alignment horizontal="center" vertical="center" wrapText="1"/>
    </xf>
    <xf numFmtId="165" fontId="9" fillId="0" borderId="13" xfId="0" applyNumberFormat="1" applyFont="1" applyBorder="1" applyAlignment="1">
      <alignment horizontal="center" vertical="top" wrapText="1"/>
    </xf>
    <xf numFmtId="165" fontId="9" fillId="0" borderId="13" xfId="0" applyNumberFormat="1" applyFont="1" applyBorder="1" applyAlignment="1">
      <alignment vertical="top" wrapText="1"/>
    </xf>
    <xf numFmtId="165" fontId="9" fillId="0" borderId="3" xfId="0" applyNumberFormat="1" applyFont="1" applyBorder="1" applyAlignment="1">
      <alignment vertical="top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vertical="top" wrapText="1"/>
    </xf>
    <xf numFmtId="2" fontId="8" fillId="0" borderId="2" xfId="0" applyNumberFormat="1" applyFont="1" applyFill="1" applyBorder="1" applyAlignment="1">
      <alignment horizontal="left" vertical="top" wrapText="1"/>
    </xf>
    <xf numFmtId="2" fontId="8" fillId="0" borderId="6" xfId="0" applyNumberFormat="1" applyFont="1" applyFill="1" applyBorder="1" applyAlignment="1">
      <alignment horizontal="left" vertical="top" wrapText="1"/>
    </xf>
    <xf numFmtId="2" fontId="8" fillId="0" borderId="3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vertical="top" wrapText="1"/>
    </xf>
    <xf numFmtId="49" fontId="8" fillId="0" borderId="6" xfId="0" applyNumberFormat="1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vertical="top" wrapText="1"/>
    </xf>
    <xf numFmtId="165" fontId="8" fillId="0" borderId="4" xfId="0" applyNumberFormat="1" applyFont="1" applyBorder="1" applyAlignment="1">
      <alignment vertical="top" wrapText="1"/>
    </xf>
    <xf numFmtId="165" fontId="8" fillId="0" borderId="5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3" xfId="0" applyFont="1" applyBorder="1" applyAlignment="1">
      <alignment vertical="center" wrapText="1"/>
    </xf>
    <xf numFmtId="9" fontId="9" fillId="0" borderId="3" xfId="0" applyNumberFormat="1" applyFont="1" applyBorder="1" applyAlignment="1">
      <alignment horizontal="center" vertical="center" wrapText="1"/>
    </xf>
    <xf numFmtId="0" fontId="11" fillId="0" borderId="0" xfId="0" applyFont="1" applyBorder="1"/>
    <xf numFmtId="0" fontId="9" fillId="0" borderId="1" xfId="0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13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2" fontId="8" fillId="0" borderId="4" xfId="0" applyNumberFormat="1" applyFont="1" applyBorder="1" applyAlignment="1">
      <alignment horizontal="center" vertical="top" wrapText="1"/>
    </xf>
    <xf numFmtId="2" fontId="8" fillId="0" borderId="11" xfId="0" applyNumberFormat="1" applyFont="1" applyBorder="1" applyAlignment="1">
      <alignment horizontal="center" vertical="top" wrapText="1"/>
    </xf>
    <xf numFmtId="0" fontId="9" fillId="0" borderId="13" xfId="0" applyFont="1" applyBorder="1" applyAlignment="1">
      <alignment horizontal="left" vertical="top" wrapText="1"/>
    </xf>
    <xf numFmtId="165" fontId="9" fillId="0" borderId="13" xfId="0" applyNumberFormat="1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top" wrapText="1"/>
    </xf>
    <xf numFmtId="165" fontId="9" fillId="0" borderId="3" xfId="0" applyNumberFormat="1" applyFont="1" applyFill="1" applyBorder="1" applyAlignment="1">
      <alignment horizontal="center" vertical="top" wrapText="1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right"/>
    </xf>
    <xf numFmtId="0" fontId="12" fillId="0" borderId="0" xfId="0" applyFont="1" applyBorder="1" applyAlignment="1">
      <alignment horizontal="left"/>
    </xf>
    <xf numFmtId="2" fontId="8" fillId="0" borderId="4" xfId="0" applyNumberFormat="1" applyFont="1" applyBorder="1" applyAlignment="1">
      <alignment horizontal="left" vertical="top" wrapText="1"/>
    </xf>
    <xf numFmtId="2" fontId="8" fillId="0" borderId="2" xfId="0" applyNumberFormat="1" applyFont="1" applyBorder="1" applyAlignment="1">
      <alignment horizontal="left" vertical="top" wrapText="1"/>
    </xf>
    <xf numFmtId="165" fontId="8" fillId="0" borderId="4" xfId="0" applyNumberFormat="1" applyFont="1" applyBorder="1" applyAlignment="1">
      <alignment horizontal="center" vertical="top" wrapText="1"/>
    </xf>
    <xf numFmtId="165" fontId="8" fillId="0" borderId="2" xfId="0" applyNumberFormat="1" applyFont="1" applyBorder="1" applyAlignment="1">
      <alignment horizontal="center" vertical="top" wrapText="1"/>
    </xf>
    <xf numFmtId="2" fontId="8" fillId="0" borderId="4" xfId="0" applyNumberFormat="1" applyFont="1" applyBorder="1" applyAlignment="1">
      <alignment horizontal="center" vertical="top" wrapText="1"/>
    </xf>
    <xf numFmtId="2" fontId="8" fillId="0" borderId="2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2" fontId="8" fillId="0" borderId="4" xfId="0" applyNumberFormat="1" applyFont="1" applyBorder="1" applyAlignment="1">
      <alignment horizontal="left" vertical="center" wrapText="1"/>
    </xf>
    <xf numFmtId="2" fontId="8" fillId="0" borderId="5" xfId="0" applyNumberFormat="1" applyFont="1" applyBorder="1" applyAlignment="1">
      <alignment horizontal="left" vertical="center" wrapText="1"/>
    </xf>
    <xf numFmtId="2" fontId="8" fillId="0" borderId="2" xfId="0" applyNumberFormat="1" applyFont="1" applyBorder="1" applyAlignment="1">
      <alignment horizontal="left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5" xfId="0" applyNumberFormat="1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2" fontId="8" fillId="0" borderId="11" xfId="0" applyNumberFormat="1" applyFont="1" applyBorder="1" applyAlignment="1">
      <alignment horizontal="center" vertical="top" wrapText="1"/>
    </xf>
    <xf numFmtId="2" fontId="8" fillId="0" borderId="13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textRotation="90" wrapText="1"/>
    </xf>
    <xf numFmtId="0" fontId="2" fillId="0" borderId="10" xfId="0" applyFont="1" applyBorder="1" applyAlignment="1">
      <alignment horizontal="center" textRotation="90" wrapText="1"/>
    </xf>
    <xf numFmtId="0" fontId="2" fillId="0" borderId="9" xfId="0" applyFont="1" applyBorder="1" applyAlignment="1">
      <alignment horizontal="center" textRotation="90" wrapText="1"/>
    </xf>
    <xf numFmtId="0" fontId="5" fillId="0" borderId="0" xfId="0" applyFont="1" applyAlignment="1">
      <alignment horizontal="center" vertical="top" wrapText="1"/>
    </xf>
    <xf numFmtId="0" fontId="2" fillId="0" borderId="11" xfId="0" applyFont="1" applyBorder="1" applyAlignment="1">
      <alignment horizontal="center" textRotation="90" wrapText="1"/>
    </xf>
    <xf numFmtId="0" fontId="2" fillId="0" borderId="12" xfId="0" applyFont="1" applyBorder="1" applyAlignment="1">
      <alignment horizontal="center" textRotation="90" wrapText="1"/>
    </xf>
    <xf numFmtId="0" fontId="2" fillId="0" borderId="13" xfId="0" applyFont="1" applyBorder="1" applyAlignment="1">
      <alignment horizontal="center" textRotation="90" wrapText="1"/>
    </xf>
    <xf numFmtId="0" fontId="2" fillId="0" borderId="0" xfId="0" applyFont="1" applyBorder="1" applyAlignment="1">
      <alignment horizontal="center" textRotation="90" wrapText="1"/>
    </xf>
    <xf numFmtId="0" fontId="2" fillId="0" borderId="14" xfId="0" applyFont="1" applyBorder="1" applyAlignment="1">
      <alignment horizontal="center" textRotation="90" wrapText="1"/>
    </xf>
    <xf numFmtId="0" fontId="2" fillId="0" borderId="15" xfId="0" applyFont="1" applyBorder="1" applyAlignment="1">
      <alignment horizontal="center" textRotation="90" wrapText="1"/>
    </xf>
    <xf numFmtId="0" fontId="2" fillId="0" borderId="4" xfId="0" applyFont="1" applyBorder="1" applyAlignment="1">
      <alignment horizontal="center" textRotation="90" wrapText="1"/>
    </xf>
    <xf numFmtId="0" fontId="2" fillId="0" borderId="5" xfId="0" applyFont="1" applyBorder="1" applyAlignment="1">
      <alignment horizontal="center" textRotation="90" wrapText="1"/>
    </xf>
    <xf numFmtId="0" fontId="2" fillId="0" borderId="2" xfId="0" applyFont="1" applyBorder="1" applyAlignment="1">
      <alignment horizontal="center" textRotation="90" wrapText="1"/>
    </xf>
    <xf numFmtId="0" fontId="10" fillId="0" borderId="4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165" fontId="9" fillId="0" borderId="4" xfId="0" applyNumberFormat="1" applyFont="1" applyBorder="1" applyAlignment="1">
      <alignment horizontal="center" vertical="top" wrapText="1"/>
    </xf>
    <xf numFmtId="165" fontId="9" fillId="0" borderId="2" xfId="0" applyNumberFormat="1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Апекс">
      <a:majorFont>
        <a:latin typeface="Lucida Sans"/>
        <a:ea typeface=""/>
        <a:cs typeface=""/>
        <a:font script="Grek" typeface="Arial"/>
        <a:font script="Cyrl" typeface="Arial"/>
        <a:font script="Jpan" typeface="HG丸ｺﾞｼｯｸM-PRO"/>
        <a:font script="Hang" typeface="휴먼옛체"/>
        <a:font script="Hans" typeface="黑体"/>
        <a:font script="Hant" typeface="微軟正黑體"/>
        <a:font script="Arab" typeface="Tahoma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Book Antiqua"/>
        <a:ea typeface=""/>
        <a:cs typeface=""/>
        <a:font script="Grek" typeface="Times New Roman"/>
        <a:font script="Cyrl" typeface="Times New Roman"/>
        <a:font script="Jpan" typeface="HG明朝B"/>
        <a:font script="Hang" typeface="돋움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136"/>
  <sheetViews>
    <sheetView tabSelected="1" topLeftCell="A43" zoomScale="90" zoomScaleNormal="90" workbookViewId="0">
      <selection activeCell="B49" sqref="B49:B50"/>
    </sheetView>
  </sheetViews>
  <sheetFormatPr defaultRowHeight="12.75"/>
  <cols>
    <col min="1" max="1" width="5.5703125" customWidth="1"/>
    <col min="2" max="2" width="25.42578125" customWidth="1"/>
    <col min="3" max="4" width="8.7109375" customWidth="1"/>
    <col min="5" max="5" width="8.42578125" customWidth="1"/>
    <col min="6" max="6" width="5.7109375" customWidth="1"/>
    <col min="7" max="7" width="5.5703125" customWidth="1"/>
    <col min="8" max="8" width="8.140625" customWidth="1"/>
    <col min="9" max="11" width="7.5703125" customWidth="1"/>
    <col min="12" max="13" width="6.42578125" customWidth="1"/>
    <col min="14" max="14" width="7.7109375" customWidth="1"/>
    <col min="15" max="15" width="9.42578125" customWidth="1"/>
    <col min="16" max="16" width="25" customWidth="1"/>
    <col min="18" max="18" width="10.42578125" customWidth="1"/>
    <col min="19" max="19" width="9.140625" customWidth="1"/>
  </cols>
  <sheetData>
    <row r="1" spans="1:36" ht="6" customHeight="1"/>
    <row r="2" spans="1:36" ht="12.75" customHeight="1">
      <c r="C2" s="153" t="s">
        <v>121</v>
      </c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</row>
    <row r="3" spans="1:36" ht="12.75" customHeight="1"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</row>
    <row r="4" spans="1:36" ht="37.5" customHeight="1"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</row>
    <row r="5" spans="1:36" ht="9.75" customHeight="1">
      <c r="A5" s="2"/>
    </row>
    <row r="6" spans="1:36" ht="25.5" customHeight="1">
      <c r="A6" s="120" t="s">
        <v>0</v>
      </c>
      <c r="B6" s="138" t="s">
        <v>8</v>
      </c>
      <c r="C6" s="138" t="s">
        <v>7</v>
      </c>
      <c r="D6" s="142" t="s">
        <v>9</v>
      </c>
      <c r="E6" s="143"/>
      <c r="F6" s="143"/>
      <c r="G6" s="143"/>
      <c r="H6" s="143"/>
      <c r="I6" s="143"/>
      <c r="J6" s="143"/>
      <c r="K6" s="143"/>
      <c r="L6" s="143"/>
      <c r="M6" s="143"/>
      <c r="N6" s="144" t="s">
        <v>10</v>
      </c>
      <c r="O6" s="145"/>
      <c r="P6" s="150" t="s">
        <v>11</v>
      </c>
      <c r="Q6" s="160" t="s">
        <v>12</v>
      </c>
      <c r="R6" s="160" t="s">
        <v>13</v>
      </c>
      <c r="S6" s="154" t="s">
        <v>14</v>
      </c>
      <c r="T6" s="3"/>
    </row>
    <row r="7" spans="1:36" ht="15.75">
      <c r="A7" s="141"/>
      <c r="B7" s="139"/>
      <c r="C7" s="139"/>
      <c r="D7" s="144" t="s">
        <v>1</v>
      </c>
      <c r="E7" s="145"/>
      <c r="F7" s="142" t="s">
        <v>109</v>
      </c>
      <c r="G7" s="143"/>
      <c r="H7" s="143"/>
      <c r="I7" s="143"/>
      <c r="J7" s="143"/>
      <c r="K7" s="143"/>
      <c r="L7" s="143"/>
      <c r="M7" s="143"/>
      <c r="N7" s="146"/>
      <c r="O7" s="147"/>
      <c r="P7" s="151"/>
      <c r="Q7" s="161"/>
      <c r="R7" s="161"/>
      <c r="S7" s="155"/>
      <c r="T7" s="3"/>
    </row>
    <row r="8" spans="1:36" ht="15.75" customHeight="1">
      <c r="A8" s="141"/>
      <c r="B8" s="139"/>
      <c r="C8" s="139"/>
      <c r="D8" s="146"/>
      <c r="E8" s="147"/>
      <c r="F8" s="151" t="s">
        <v>51</v>
      </c>
      <c r="G8" s="155"/>
      <c r="H8" s="157" t="s">
        <v>6</v>
      </c>
      <c r="I8" s="157"/>
      <c r="J8" s="150" t="s">
        <v>15</v>
      </c>
      <c r="K8" s="154"/>
      <c r="L8" s="150" t="s">
        <v>16</v>
      </c>
      <c r="M8" s="159"/>
      <c r="N8" s="146"/>
      <c r="O8" s="147"/>
      <c r="P8" s="151"/>
      <c r="Q8" s="161"/>
      <c r="R8" s="161"/>
      <c r="S8" s="155"/>
      <c r="T8" s="3"/>
    </row>
    <row r="9" spans="1:36" ht="47.25" customHeight="1">
      <c r="A9" s="141"/>
      <c r="B9" s="139"/>
      <c r="C9" s="139"/>
      <c r="D9" s="148"/>
      <c r="E9" s="149"/>
      <c r="F9" s="152"/>
      <c r="G9" s="156"/>
      <c r="H9" s="158"/>
      <c r="I9" s="158"/>
      <c r="J9" s="152"/>
      <c r="K9" s="156"/>
      <c r="L9" s="152"/>
      <c r="M9" s="158"/>
      <c r="N9" s="148"/>
      <c r="O9" s="149"/>
      <c r="P9" s="151"/>
      <c r="Q9" s="161"/>
      <c r="R9" s="161"/>
      <c r="S9" s="155"/>
      <c r="T9" s="3"/>
    </row>
    <row r="10" spans="1:36" ht="36.75" customHeight="1">
      <c r="A10" s="121"/>
      <c r="B10" s="140"/>
      <c r="C10" s="140"/>
      <c r="D10" s="14" t="s">
        <v>4</v>
      </c>
      <c r="E10" s="15" t="s">
        <v>5</v>
      </c>
      <c r="F10" s="15" t="s">
        <v>4</v>
      </c>
      <c r="G10" s="15" t="s">
        <v>5</v>
      </c>
      <c r="H10" s="15" t="s">
        <v>4</v>
      </c>
      <c r="I10" s="15" t="s">
        <v>5</v>
      </c>
      <c r="J10" s="17" t="s">
        <v>4</v>
      </c>
      <c r="K10" s="16" t="s">
        <v>5</v>
      </c>
      <c r="L10" s="14" t="s">
        <v>4</v>
      </c>
      <c r="M10" s="19" t="s">
        <v>5</v>
      </c>
      <c r="N10" s="19" t="s">
        <v>4</v>
      </c>
      <c r="O10" s="19" t="s">
        <v>5</v>
      </c>
      <c r="P10" s="152"/>
      <c r="Q10" s="162"/>
      <c r="R10" s="162"/>
      <c r="S10" s="155"/>
      <c r="T10" s="3"/>
    </row>
    <row r="11" spans="1:36" ht="15.75">
      <c r="A11" s="18">
        <v>1</v>
      </c>
      <c r="B11" s="35">
        <v>2</v>
      </c>
      <c r="C11" s="11">
        <v>3</v>
      </c>
      <c r="D11" s="10">
        <v>4</v>
      </c>
      <c r="E11" s="11">
        <v>5</v>
      </c>
      <c r="F11" s="35">
        <v>6</v>
      </c>
      <c r="G11" s="11">
        <v>7</v>
      </c>
      <c r="H11" s="35">
        <v>8</v>
      </c>
      <c r="I11" s="11">
        <v>9</v>
      </c>
      <c r="J11" s="36">
        <v>10</v>
      </c>
      <c r="K11" s="11">
        <v>11</v>
      </c>
      <c r="L11" s="36">
        <v>12</v>
      </c>
      <c r="M11" s="11">
        <v>13</v>
      </c>
      <c r="N11" s="9">
        <v>14</v>
      </c>
      <c r="O11" s="9">
        <v>15</v>
      </c>
      <c r="P11" s="9">
        <v>16</v>
      </c>
      <c r="Q11" s="10">
        <v>17</v>
      </c>
      <c r="R11" s="11">
        <v>18</v>
      </c>
      <c r="S11" s="9">
        <v>19</v>
      </c>
      <c r="T11" s="3"/>
    </row>
    <row r="12" spans="1:36" ht="108" customHeight="1">
      <c r="A12" s="69">
        <v>1</v>
      </c>
      <c r="B12" s="70" t="s">
        <v>25</v>
      </c>
      <c r="C12" s="71" t="s">
        <v>99</v>
      </c>
      <c r="D12" s="72">
        <f>D13+D28+D33+D36+D43</f>
        <v>7305.1</v>
      </c>
      <c r="E12" s="72">
        <f>E13+E28+E33+E36+E43</f>
        <v>7220.8000000000011</v>
      </c>
      <c r="F12" s="72">
        <f>F13+F28+F33</f>
        <v>88</v>
      </c>
      <c r="G12" s="72">
        <f>G13+G28+G33</f>
        <v>88</v>
      </c>
      <c r="H12" s="72">
        <f>H13+H28+H33+H36</f>
        <v>210.3</v>
      </c>
      <c r="I12" s="72">
        <f>I13+I28+I33+I36</f>
        <v>210.3</v>
      </c>
      <c r="J12" s="72">
        <f>J13+J28+J33+J36+J43</f>
        <v>7006.8</v>
      </c>
      <c r="K12" s="72">
        <f>K13+K28+K33+K36+K43</f>
        <v>6922.5000000000009</v>
      </c>
      <c r="L12" s="72">
        <f>L13+L28+L33</f>
        <v>0</v>
      </c>
      <c r="M12" s="72">
        <f>M13+M28+M33</f>
        <v>0</v>
      </c>
      <c r="N12" s="55">
        <v>1</v>
      </c>
      <c r="O12" s="55">
        <f>E12/D12</f>
        <v>0.98846011690462843</v>
      </c>
      <c r="P12" s="6"/>
      <c r="Q12" s="1"/>
      <c r="R12" s="12"/>
      <c r="S12" s="55">
        <v>0.96699999999999997</v>
      </c>
      <c r="T12" s="3"/>
    </row>
    <row r="13" spans="1:36" ht="48" customHeight="1">
      <c r="A13" s="75" t="s">
        <v>19</v>
      </c>
      <c r="B13" s="76" t="s">
        <v>26</v>
      </c>
      <c r="C13" s="77" t="s">
        <v>118</v>
      </c>
      <c r="D13" s="74">
        <f t="shared" ref="D13:M13" si="0">D14+D16+D17+D19+D20+D21+D22+D23+D24</f>
        <v>1283.5</v>
      </c>
      <c r="E13" s="74">
        <f t="shared" si="0"/>
        <v>1234.2</v>
      </c>
      <c r="F13" s="74">
        <f t="shared" si="0"/>
        <v>0</v>
      </c>
      <c r="G13" s="74">
        <f t="shared" si="0"/>
        <v>0</v>
      </c>
      <c r="H13" s="74">
        <f t="shared" si="0"/>
        <v>60.7</v>
      </c>
      <c r="I13" s="74">
        <f t="shared" si="0"/>
        <v>60.7</v>
      </c>
      <c r="J13" s="74">
        <f t="shared" si="0"/>
        <v>1222.8</v>
      </c>
      <c r="K13" s="74">
        <f t="shared" si="0"/>
        <v>1173.5</v>
      </c>
      <c r="L13" s="74">
        <f t="shared" si="0"/>
        <v>0</v>
      </c>
      <c r="M13" s="74">
        <f t="shared" si="0"/>
        <v>0</v>
      </c>
      <c r="N13" s="56">
        <v>1</v>
      </c>
      <c r="O13" s="57">
        <f>E13/D13</f>
        <v>0.96158940397351</v>
      </c>
      <c r="P13" s="13"/>
      <c r="Q13" s="13"/>
      <c r="R13" s="13"/>
      <c r="S13" s="57">
        <v>0.96799999999999997</v>
      </c>
      <c r="T13" s="3"/>
    </row>
    <row r="14" spans="1:36" s="5" customFormat="1" ht="48.75" customHeight="1">
      <c r="A14" s="130" t="s">
        <v>20</v>
      </c>
      <c r="B14" s="132" t="s">
        <v>28</v>
      </c>
      <c r="C14" s="120"/>
      <c r="D14" s="122">
        <v>71.7</v>
      </c>
      <c r="E14" s="122">
        <v>71</v>
      </c>
      <c r="F14" s="122">
        <v>0</v>
      </c>
      <c r="G14" s="122">
        <v>0</v>
      </c>
      <c r="H14" s="122">
        <v>60.7</v>
      </c>
      <c r="I14" s="122">
        <v>60.7</v>
      </c>
      <c r="J14" s="122">
        <f>D14-F14-H14</f>
        <v>11</v>
      </c>
      <c r="K14" s="122">
        <f t="shared" ref="K14" si="1">E14-G14-I14</f>
        <v>10.299999999999997</v>
      </c>
      <c r="L14" s="122">
        <v>0</v>
      </c>
      <c r="M14" s="122">
        <v>0</v>
      </c>
      <c r="N14" s="125">
        <v>1</v>
      </c>
      <c r="O14" s="125">
        <f>E14/D14</f>
        <v>0.99023709902370982</v>
      </c>
      <c r="P14" s="37" t="s">
        <v>90</v>
      </c>
      <c r="Q14" s="92" t="s">
        <v>112</v>
      </c>
      <c r="R14" s="92" t="s">
        <v>122</v>
      </c>
      <c r="S14" s="93">
        <v>1.004</v>
      </c>
      <c r="T14" s="62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</row>
    <row r="15" spans="1:36" s="4" customFormat="1" ht="24" customHeight="1">
      <c r="A15" s="131"/>
      <c r="B15" s="133"/>
      <c r="C15" s="121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7"/>
      <c r="O15" s="127"/>
      <c r="P15" s="37" t="s">
        <v>52</v>
      </c>
      <c r="Q15" s="39" t="s">
        <v>123</v>
      </c>
      <c r="R15" s="39" t="s">
        <v>124</v>
      </c>
      <c r="S15" s="63">
        <v>0.99</v>
      </c>
      <c r="T15" s="43"/>
    </row>
    <row r="16" spans="1:36" ht="24.75" customHeight="1">
      <c r="A16" s="25" t="s">
        <v>18</v>
      </c>
      <c r="B16" s="26" t="s">
        <v>29</v>
      </c>
      <c r="C16" s="8"/>
      <c r="D16" s="46">
        <v>0</v>
      </c>
      <c r="E16" s="46">
        <v>0</v>
      </c>
      <c r="F16" s="47">
        <v>0</v>
      </c>
      <c r="G16" s="46">
        <v>0</v>
      </c>
      <c r="H16" s="46">
        <v>0</v>
      </c>
      <c r="I16" s="47">
        <v>0</v>
      </c>
      <c r="J16" s="48">
        <f>D16-F16-H16</f>
        <v>0</v>
      </c>
      <c r="K16" s="47">
        <f>E16-G16-I16</f>
        <v>0</v>
      </c>
      <c r="L16" s="46">
        <v>0</v>
      </c>
      <c r="M16" s="47">
        <v>0</v>
      </c>
      <c r="N16" s="58">
        <v>1</v>
      </c>
      <c r="O16" s="59">
        <v>0</v>
      </c>
      <c r="P16" s="30" t="s">
        <v>30</v>
      </c>
      <c r="Q16" s="40" t="s">
        <v>125</v>
      </c>
      <c r="R16" s="103" t="s">
        <v>125</v>
      </c>
      <c r="S16" s="104">
        <v>1</v>
      </c>
      <c r="T16" s="3"/>
    </row>
    <row r="17" spans="1:20" ht="49.5" customHeight="1">
      <c r="A17" s="116" t="s">
        <v>22</v>
      </c>
      <c r="B17" s="118" t="s">
        <v>31</v>
      </c>
      <c r="C17" s="120"/>
      <c r="D17" s="114">
        <v>0</v>
      </c>
      <c r="E17" s="114">
        <v>0</v>
      </c>
      <c r="F17" s="114">
        <v>0</v>
      </c>
      <c r="G17" s="114">
        <v>0</v>
      </c>
      <c r="H17" s="114">
        <v>0</v>
      </c>
      <c r="I17" s="114">
        <v>0</v>
      </c>
      <c r="J17" s="114">
        <v>0</v>
      </c>
      <c r="K17" s="114">
        <v>0</v>
      </c>
      <c r="L17" s="128">
        <v>0</v>
      </c>
      <c r="M17" s="114">
        <v>0</v>
      </c>
      <c r="N17" s="112">
        <v>0</v>
      </c>
      <c r="O17" s="112">
        <v>0</v>
      </c>
      <c r="P17" s="21" t="s">
        <v>32</v>
      </c>
      <c r="Q17" s="38" t="s">
        <v>113</v>
      </c>
      <c r="R17" s="38" t="s">
        <v>113</v>
      </c>
      <c r="S17" s="64">
        <v>1</v>
      </c>
      <c r="T17" s="3"/>
    </row>
    <row r="18" spans="1:20" ht="36" customHeight="1">
      <c r="A18" s="117"/>
      <c r="B18" s="119"/>
      <c r="C18" s="121"/>
      <c r="D18" s="115"/>
      <c r="E18" s="115"/>
      <c r="F18" s="115"/>
      <c r="G18" s="115"/>
      <c r="H18" s="115"/>
      <c r="I18" s="115"/>
      <c r="J18" s="115"/>
      <c r="K18" s="115"/>
      <c r="L18" s="129"/>
      <c r="M18" s="115"/>
      <c r="N18" s="113"/>
      <c r="O18" s="113"/>
      <c r="P18" s="21" t="s">
        <v>67</v>
      </c>
      <c r="Q18" s="90" t="s">
        <v>94</v>
      </c>
      <c r="R18" s="90" t="s">
        <v>100</v>
      </c>
      <c r="S18" s="64">
        <v>1</v>
      </c>
      <c r="T18" s="3"/>
    </row>
    <row r="19" spans="1:20" ht="36.75" customHeight="1">
      <c r="A19" s="25" t="s">
        <v>33</v>
      </c>
      <c r="B19" s="22" t="s">
        <v>34</v>
      </c>
      <c r="C19" s="7"/>
      <c r="D19" s="50">
        <v>0</v>
      </c>
      <c r="E19" s="50">
        <v>0</v>
      </c>
      <c r="F19" s="50">
        <v>0</v>
      </c>
      <c r="G19" s="49">
        <v>0</v>
      </c>
      <c r="H19" s="50">
        <v>0</v>
      </c>
      <c r="I19" s="50">
        <v>0</v>
      </c>
      <c r="J19" s="50">
        <v>0</v>
      </c>
      <c r="K19" s="50">
        <v>0</v>
      </c>
      <c r="L19" s="50">
        <v>0</v>
      </c>
      <c r="M19" s="51">
        <v>0</v>
      </c>
      <c r="N19" s="57">
        <v>0</v>
      </c>
      <c r="O19" s="83">
        <v>0</v>
      </c>
      <c r="P19" s="21" t="s">
        <v>35</v>
      </c>
      <c r="Q19" s="32" t="s">
        <v>114</v>
      </c>
      <c r="R19" s="44" t="s">
        <v>115</v>
      </c>
      <c r="S19" s="64">
        <v>1.004</v>
      </c>
      <c r="T19" s="3"/>
    </row>
    <row r="20" spans="1:20" ht="49.5" customHeight="1">
      <c r="A20" s="24" t="s">
        <v>36</v>
      </c>
      <c r="B20" s="23" t="s">
        <v>37</v>
      </c>
      <c r="C20" s="7"/>
      <c r="D20" s="50">
        <v>6.7</v>
      </c>
      <c r="E20" s="50">
        <v>6.4</v>
      </c>
      <c r="F20" s="50">
        <v>0</v>
      </c>
      <c r="G20" s="49">
        <v>0</v>
      </c>
      <c r="H20" s="50">
        <v>0</v>
      </c>
      <c r="I20" s="50">
        <v>0</v>
      </c>
      <c r="J20" s="50">
        <f>D20-F20-H20</f>
        <v>6.7</v>
      </c>
      <c r="K20" s="50">
        <v>6.4</v>
      </c>
      <c r="L20" s="51">
        <v>0</v>
      </c>
      <c r="M20" s="49">
        <v>0</v>
      </c>
      <c r="N20" s="57">
        <v>1</v>
      </c>
      <c r="O20" s="57">
        <f>E20/D20</f>
        <v>0.95522388059701491</v>
      </c>
      <c r="P20" s="21" t="s">
        <v>38</v>
      </c>
      <c r="Q20" s="32" t="s">
        <v>39</v>
      </c>
      <c r="R20" s="44" t="s">
        <v>39</v>
      </c>
      <c r="S20" s="64">
        <v>1</v>
      </c>
      <c r="T20" s="3"/>
    </row>
    <row r="21" spans="1:20" ht="124.5" customHeight="1">
      <c r="A21" s="27" t="s">
        <v>41</v>
      </c>
      <c r="B21" s="22" t="s">
        <v>3</v>
      </c>
      <c r="C21" s="20"/>
      <c r="D21" s="47">
        <v>533.29999999999995</v>
      </c>
      <c r="E21" s="47">
        <v>485.2</v>
      </c>
      <c r="F21" s="47">
        <v>0</v>
      </c>
      <c r="G21" s="47">
        <v>0</v>
      </c>
      <c r="H21" s="47">
        <v>0</v>
      </c>
      <c r="I21" s="47">
        <v>0</v>
      </c>
      <c r="J21" s="47">
        <v>533.29999999999995</v>
      </c>
      <c r="K21" s="47">
        <f>E21-G21-I21</f>
        <v>485.2</v>
      </c>
      <c r="L21" s="52">
        <v>0</v>
      </c>
      <c r="M21" s="46">
        <v>0</v>
      </c>
      <c r="N21" s="58">
        <v>1</v>
      </c>
      <c r="O21" s="84">
        <f t="shared" ref="O21:O28" si="2">E21/D21</f>
        <v>0.90980686292893309</v>
      </c>
      <c r="P21" s="31" t="s">
        <v>91</v>
      </c>
      <c r="Q21" s="45" t="s">
        <v>92</v>
      </c>
      <c r="R21" s="45" t="s">
        <v>92</v>
      </c>
      <c r="S21" s="94">
        <v>1</v>
      </c>
      <c r="T21" s="3"/>
    </row>
    <row r="22" spans="1:20" ht="24.75" customHeight="1">
      <c r="A22" s="29" t="s">
        <v>42</v>
      </c>
      <c r="B22" s="26" t="s">
        <v>43</v>
      </c>
      <c r="C22" s="13"/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47">
        <f>D22-F22-H22</f>
        <v>0</v>
      </c>
      <c r="K22" s="47">
        <f>E22-G22-I22</f>
        <v>0</v>
      </c>
      <c r="L22" s="52">
        <v>0</v>
      </c>
      <c r="M22" s="46">
        <v>0</v>
      </c>
      <c r="N22" s="58">
        <v>1</v>
      </c>
      <c r="O22" s="57">
        <v>0</v>
      </c>
      <c r="P22" s="31" t="s">
        <v>44</v>
      </c>
      <c r="Q22" s="34" t="s">
        <v>116</v>
      </c>
      <c r="R22" s="45" t="s">
        <v>126</v>
      </c>
      <c r="S22" s="65">
        <v>0.6</v>
      </c>
      <c r="T22" s="3"/>
    </row>
    <row r="23" spans="1:20" ht="48.75" customHeight="1">
      <c r="A23" s="29" t="s">
        <v>45</v>
      </c>
      <c r="B23" s="26" t="s">
        <v>46</v>
      </c>
      <c r="C23" s="8"/>
      <c r="D23" s="47">
        <v>0</v>
      </c>
      <c r="E23" s="47">
        <v>0</v>
      </c>
      <c r="F23" s="47">
        <v>0</v>
      </c>
      <c r="G23" s="47">
        <v>0</v>
      </c>
      <c r="H23" s="47">
        <v>0</v>
      </c>
      <c r="I23" s="47">
        <v>0</v>
      </c>
      <c r="J23" s="47">
        <v>0</v>
      </c>
      <c r="K23" s="47">
        <v>0</v>
      </c>
      <c r="L23" s="52">
        <v>0</v>
      </c>
      <c r="M23" s="46">
        <v>0</v>
      </c>
      <c r="N23" s="58">
        <v>1</v>
      </c>
      <c r="O23" s="84">
        <v>0</v>
      </c>
      <c r="P23" s="31" t="s">
        <v>47</v>
      </c>
      <c r="Q23" s="34" t="s">
        <v>58</v>
      </c>
      <c r="R23" s="34" t="s">
        <v>58</v>
      </c>
      <c r="S23" s="65">
        <v>1</v>
      </c>
      <c r="T23" s="3"/>
    </row>
    <row r="24" spans="1:20" ht="38.25" customHeight="1">
      <c r="A24" s="116" t="s">
        <v>54</v>
      </c>
      <c r="B24" s="118" t="s">
        <v>127</v>
      </c>
      <c r="C24" s="120"/>
      <c r="D24" s="114">
        <v>671.8</v>
      </c>
      <c r="E24" s="114">
        <v>671.6</v>
      </c>
      <c r="F24" s="114">
        <v>0</v>
      </c>
      <c r="G24" s="114">
        <v>0</v>
      </c>
      <c r="H24" s="114">
        <v>0</v>
      </c>
      <c r="I24" s="114">
        <v>0</v>
      </c>
      <c r="J24" s="114">
        <f t="shared" ref="J24" si="3">D24-F24-H24</f>
        <v>671.8</v>
      </c>
      <c r="K24" s="114">
        <f t="shared" ref="K24" si="4">E24-G24-I24</f>
        <v>671.6</v>
      </c>
      <c r="L24" s="114">
        <v>0</v>
      </c>
      <c r="M24" s="128">
        <v>0</v>
      </c>
      <c r="N24" s="112">
        <v>0</v>
      </c>
      <c r="O24" s="112">
        <f>E24/D24</f>
        <v>0.9997022923489135</v>
      </c>
      <c r="P24" s="31" t="s">
        <v>128</v>
      </c>
      <c r="Q24" s="88" t="s">
        <v>129</v>
      </c>
      <c r="R24" s="88" t="s">
        <v>130</v>
      </c>
      <c r="S24" s="66">
        <v>1</v>
      </c>
      <c r="T24" s="3"/>
    </row>
    <row r="25" spans="1:20" ht="48" customHeight="1">
      <c r="A25" s="117"/>
      <c r="B25" s="119"/>
      <c r="C25" s="121"/>
      <c r="D25" s="115"/>
      <c r="E25" s="115"/>
      <c r="F25" s="115"/>
      <c r="G25" s="115"/>
      <c r="H25" s="115"/>
      <c r="I25" s="115"/>
      <c r="J25" s="115"/>
      <c r="K25" s="115"/>
      <c r="L25" s="115"/>
      <c r="M25" s="129"/>
      <c r="N25" s="113"/>
      <c r="O25" s="113"/>
      <c r="P25" s="31" t="s">
        <v>68</v>
      </c>
      <c r="Q25" s="54" t="s">
        <v>39</v>
      </c>
      <c r="R25" s="88" t="s">
        <v>40</v>
      </c>
      <c r="S25" s="66">
        <v>0</v>
      </c>
      <c r="T25" s="3"/>
    </row>
    <row r="26" spans="1:20" ht="60.75" customHeight="1">
      <c r="A26" s="96" t="s">
        <v>101</v>
      </c>
      <c r="B26" s="97" t="s">
        <v>104</v>
      </c>
      <c r="C26" s="98"/>
      <c r="D26" s="99">
        <v>0</v>
      </c>
      <c r="E26" s="99">
        <v>0</v>
      </c>
      <c r="F26" s="99">
        <v>0</v>
      </c>
      <c r="G26" s="99">
        <v>0</v>
      </c>
      <c r="H26" s="99">
        <v>0</v>
      </c>
      <c r="I26" s="99">
        <v>0</v>
      </c>
      <c r="J26" s="99">
        <f t="shared" ref="J26" si="5">D26-F26-H26</f>
        <v>0</v>
      </c>
      <c r="K26" s="99">
        <f t="shared" ref="K26" si="6">E26-G26-I26</f>
        <v>0</v>
      </c>
      <c r="L26" s="99">
        <v>0</v>
      </c>
      <c r="M26" s="100">
        <v>0</v>
      </c>
      <c r="N26" s="95">
        <v>0</v>
      </c>
      <c r="O26" s="95">
        <v>0</v>
      </c>
      <c r="P26" s="97" t="s">
        <v>103</v>
      </c>
      <c r="Q26" s="54" t="s">
        <v>95</v>
      </c>
      <c r="R26" s="88" t="s">
        <v>39</v>
      </c>
      <c r="S26" s="66">
        <v>1</v>
      </c>
      <c r="T26" s="3"/>
    </row>
    <row r="27" spans="1:20" ht="36.75" customHeight="1">
      <c r="A27" s="96" t="s">
        <v>102</v>
      </c>
      <c r="B27" s="97" t="s">
        <v>105</v>
      </c>
      <c r="C27" s="98"/>
      <c r="D27" s="99">
        <v>0</v>
      </c>
      <c r="E27" s="99">
        <v>0</v>
      </c>
      <c r="F27" s="99">
        <v>0</v>
      </c>
      <c r="G27" s="99">
        <v>0</v>
      </c>
      <c r="H27" s="99">
        <v>0</v>
      </c>
      <c r="I27" s="99">
        <v>0</v>
      </c>
      <c r="J27" s="99">
        <f t="shared" ref="J27" si="7">D27-F27-H27</f>
        <v>0</v>
      </c>
      <c r="K27" s="99">
        <f t="shared" ref="K27" si="8">E27-G27-I27</f>
        <v>0</v>
      </c>
      <c r="L27" s="99">
        <v>0</v>
      </c>
      <c r="M27" s="100">
        <v>0</v>
      </c>
      <c r="N27" s="95">
        <v>0</v>
      </c>
      <c r="O27" s="95">
        <v>0</v>
      </c>
      <c r="P27" s="101" t="s">
        <v>106</v>
      </c>
      <c r="Q27" s="54" t="s">
        <v>107</v>
      </c>
      <c r="R27" s="88" t="s">
        <v>107</v>
      </c>
      <c r="S27" s="66">
        <v>1</v>
      </c>
      <c r="T27" s="3"/>
    </row>
    <row r="28" spans="1:20" ht="48.75" customHeight="1">
      <c r="A28" s="75" t="s">
        <v>17</v>
      </c>
      <c r="B28" s="78" t="s">
        <v>27</v>
      </c>
      <c r="C28" s="79" t="s">
        <v>118</v>
      </c>
      <c r="D28" s="74">
        <f>D29</f>
        <v>2244.6</v>
      </c>
      <c r="E28" s="74">
        <f>E29</f>
        <v>2232.9</v>
      </c>
      <c r="F28" s="74">
        <f t="shared" ref="F28:M28" si="9">F29</f>
        <v>0</v>
      </c>
      <c r="G28" s="74">
        <f t="shared" si="9"/>
        <v>0</v>
      </c>
      <c r="H28" s="74">
        <f t="shared" si="9"/>
        <v>0</v>
      </c>
      <c r="I28" s="74">
        <f t="shared" si="9"/>
        <v>0</v>
      </c>
      <c r="J28" s="74">
        <f t="shared" si="9"/>
        <v>2244.6</v>
      </c>
      <c r="K28" s="74">
        <f t="shared" si="9"/>
        <v>2232.9</v>
      </c>
      <c r="L28" s="74">
        <f t="shared" si="9"/>
        <v>0</v>
      </c>
      <c r="M28" s="74">
        <f t="shared" si="9"/>
        <v>0</v>
      </c>
      <c r="N28" s="57">
        <v>1</v>
      </c>
      <c r="O28" s="57">
        <f t="shared" si="2"/>
        <v>0.99478748997594235</v>
      </c>
      <c r="P28" s="20"/>
      <c r="Q28" s="20"/>
      <c r="R28" s="20"/>
      <c r="S28" s="67">
        <v>0.6</v>
      </c>
      <c r="T28" s="3"/>
    </row>
    <row r="29" spans="1:20" ht="48" customHeight="1">
      <c r="A29" s="116" t="s">
        <v>18</v>
      </c>
      <c r="B29" s="135" t="s">
        <v>2</v>
      </c>
      <c r="C29" s="138"/>
      <c r="D29" s="122">
        <v>2244.6</v>
      </c>
      <c r="E29" s="122">
        <v>2232.9</v>
      </c>
      <c r="F29" s="122">
        <v>0</v>
      </c>
      <c r="G29" s="122">
        <v>0</v>
      </c>
      <c r="H29" s="122">
        <v>0</v>
      </c>
      <c r="I29" s="122">
        <v>0</v>
      </c>
      <c r="J29" s="122">
        <f t="shared" ref="J29:K29" si="10">D29-F29-H29</f>
        <v>2244.6</v>
      </c>
      <c r="K29" s="122">
        <f t="shared" si="10"/>
        <v>2232.9</v>
      </c>
      <c r="L29" s="122">
        <v>0</v>
      </c>
      <c r="M29" s="122">
        <v>0</v>
      </c>
      <c r="N29" s="125">
        <v>1</v>
      </c>
      <c r="O29" s="125">
        <f>E29/D29</f>
        <v>0.99478748997594235</v>
      </c>
      <c r="P29" s="21" t="s">
        <v>96</v>
      </c>
      <c r="Q29" s="105" t="s">
        <v>131</v>
      </c>
      <c r="R29" s="105" t="s">
        <v>132</v>
      </c>
      <c r="S29" s="106">
        <v>0.41299999999999998</v>
      </c>
      <c r="T29" s="3"/>
    </row>
    <row r="30" spans="1:20" ht="36.75" customHeight="1">
      <c r="A30" s="134"/>
      <c r="B30" s="136"/>
      <c r="C30" s="139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6"/>
      <c r="O30" s="126"/>
      <c r="P30" s="21" t="s">
        <v>97</v>
      </c>
      <c r="Q30" s="105" t="s">
        <v>133</v>
      </c>
      <c r="R30" s="105" t="s">
        <v>134</v>
      </c>
      <c r="S30" s="106">
        <v>0.23699999999999999</v>
      </c>
      <c r="T30" s="3"/>
    </row>
    <row r="31" spans="1:20" ht="25.5" customHeight="1">
      <c r="A31" s="134"/>
      <c r="B31" s="136"/>
      <c r="C31" s="139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6"/>
      <c r="O31" s="126"/>
      <c r="P31" s="21" t="s">
        <v>98</v>
      </c>
      <c r="Q31" s="105" t="s">
        <v>135</v>
      </c>
      <c r="R31" s="105" t="s">
        <v>120</v>
      </c>
      <c r="S31" s="106">
        <v>0.93300000000000005</v>
      </c>
      <c r="T31" s="3"/>
    </row>
    <row r="32" spans="1:20" ht="24" customHeight="1">
      <c r="A32" s="117"/>
      <c r="B32" s="137"/>
      <c r="C32" s="140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7"/>
      <c r="O32" s="127"/>
      <c r="P32" s="21" t="s">
        <v>53</v>
      </c>
      <c r="Q32" s="105" t="s">
        <v>136</v>
      </c>
      <c r="R32" s="105" t="s">
        <v>137</v>
      </c>
      <c r="S32" s="106">
        <v>0.81599999999999995</v>
      </c>
      <c r="T32" s="3"/>
    </row>
    <row r="33" spans="1:20" ht="38.25" customHeight="1">
      <c r="A33" s="80" t="s">
        <v>21</v>
      </c>
      <c r="B33" s="81" t="s">
        <v>93</v>
      </c>
      <c r="C33" s="82" t="s">
        <v>118</v>
      </c>
      <c r="D33" s="73">
        <f>D34+D35</f>
        <v>3567</v>
      </c>
      <c r="E33" s="73">
        <f t="shared" ref="E33:M33" si="11">E34+E35</f>
        <v>3545.3</v>
      </c>
      <c r="F33" s="73">
        <f t="shared" si="11"/>
        <v>88</v>
      </c>
      <c r="G33" s="73">
        <f t="shared" si="11"/>
        <v>88</v>
      </c>
      <c r="H33" s="73">
        <f t="shared" si="11"/>
        <v>38.9</v>
      </c>
      <c r="I33" s="73">
        <f t="shared" si="11"/>
        <v>38.9</v>
      </c>
      <c r="J33" s="73">
        <f t="shared" si="11"/>
        <v>3440.1</v>
      </c>
      <c r="K33" s="73">
        <f t="shared" si="11"/>
        <v>3418.4</v>
      </c>
      <c r="L33" s="73">
        <f t="shared" si="11"/>
        <v>0</v>
      </c>
      <c r="M33" s="87">
        <f t="shared" si="11"/>
        <v>0</v>
      </c>
      <c r="N33" s="61">
        <v>1</v>
      </c>
      <c r="O33" s="57">
        <f>E33/D33</f>
        <v>0.99391645640594339</v>
      </c>
      <c r="P33" s="21"/>
      <c r="Q33" s="33"/>
      <c r="R33" s="7"/>
      <c r="S33" s="68">
        <v>0.995</v>
      </c>
      <c r="T33" s="3"/>
    </row>
    <row r="34" spans="1:20" ht="97.5" customHeight="1">
      <c r="A34" s="28" t="s">
        <v>22</v>
      </c>
      <c r="B34" s="22" t="s">
        <v>49</v>
      </c>
      <c r="C34" s="13"/>
      <c r="D34" s="49">
        <v>2934</v>
      </c>
      <c r="E34" s="51">
        <v>2915.3</v>
      </c>
      <c r="F34" s="49">
        <v>0</v>
      </c>
      <c r="G34" s="51">
        <v>0</v>
      </c>
      <c r="H34" s="53">
        <v>38.9</v>
      </c>
      <c r="I34" s="49">
        <v>38.9</v>
      </c>
      <c r="J34" s="49">
        <f t="shared" ref="J34:K35" si="12">D34-F34-H34</f>
        <v>2895.1</v>
      </c>
      <c r="K34" s="49">
        <f t="shared" si="12"/>
        <v>2876.4</v>
      </c>
      <c r="L34" s="49">
        <v>0</v>
      </c>
      <c r="M34" s="49">
        <v>0</v>
      </c>
      <c r="N34" s="57">
        <v>1</v>
      </c>
      <c r="O34" s="57">
        <f t="shared" ref="O34:O35" si="13">E34/D34</f>
        <v>0.99362644853442406</v>
      </c>
      <c r="P34" s="23" t="s">
        <v>24</v>
      </c>
      <c r="Q34" s="41">
        <v>1</v>
      </c>
      <c r="R34" s="42">
        <v>0.99399999999999999</v>
      </c>
      <c r="S34" s="42">
        <v>0.99399999999999999</v>
      </c>
      <c r="T34" s="3"/>
    </row>
    <row r="35" spans="1:20" ht="75" customHeight="1">
      <c r="A35" s="24" t="s">
        <v>23</v>
      </c>
      <c r="B35" s="23" t="s">
        <v>50</v>
      </c>
      <c r="C35" s="7"/>
      <c r="D35" s="49">
        <v>633</v>
      </c>
      <c r="E35" s="49">
        <v>630</v>
      </c>
      <c r="F35" s="49">
        <v>88</v>
      </c>
      <c r="G35" s="49">
        <v>88</v>
      </c>
      <c r="H35" s="49">
        <v>0</v>
      </c>
      <c r="I35" s="49">
        <v>0</v>
      </c>
      <c r="J35" s="49">
        <f t="shared" si="12"/>
        <v>545</v>
      </c>
      <c r="K35" s="49">
        <f t="shared" si="12"/>
        <v>542</v>
      </c>
      <c r="L35" s="49">
        <v>0</v>
      </c>
      <c r="M35" s="49">
        <v>0</v>
      </c>
      <c r="N35" s="60">
        <v>1</v>
      </c>
      <c r="O35" s="57">
        <f t="shared" si="13"/>
        <v>0.99526066350710896</v>
      </c>
      <c r="P35" s="23" t="s">
        <v>24</v>
      </c>
      <c r="Q35" s="41">
        <v>1</v>
      </c>
      <c r="R35" s="42">
        <v>0.995</v>
      </c>
      <c r="S35" s="42">
        <v>0.995</v>
      </c>
      <c r="T35" s="3"/>
    </row>
    <row r="36" spans="1:20" ht="49.5" customHeight="1">
      <c r="A36" s="75" t="s">
        <v>55</v>
      </c>
      <c r="B36" s="76" t="s">
        <v>56</v>
      </c>
      <c r="C36" s="77" t="s">
        <v>118</v>
      </c>
      <c r="D36" s="74">
        <f>D37+D38+D39</f>
        <v>115.7</v>
      </c>
      <c r="E36" s="74">
        <f t="shared" ref="E36:M36" si="14">E37+E38+E39</f>
        <v>115.3</v>
      </c>
      <c r="F36" s="74">
        <f t="shared" si="14"/>
        <v>0</v>
      </c>
      <c r="G36" s="74">
        <f t="shared" si="14"/>
        <v>0</v>
      </c>
      <c r="H36" s="74">
        <f t="shared" si="14"/>
        <v>110.7</v>
      </c>
      <c r="I36" s="74">
        <f t="shared" si="14"/>
        <v>110.7</v>
      </c>
      <c r="J36" s="74">
        <f t="shared" si="14"/>
        <v>5</v>
      </c>
      <c r="K36" s="74">
        <f t="shared" si="14"/>
        <v>4.5999999999999996</v>
      </c>
      <c r="L36" s="74">
        <f t="shared" si="14"/>
        <v>0</v>
      </c>
      <c r="M36" s="74">
        <f t="shared" si="14"/>
        <v>0</v>
      </c>
      <c r="N36" s="56">
        <v>1</v>
      </c>
      <c r="O36" s="57">
        <f>E36/D36</f>
        <v>0.99654278305963695</v>
      </c>
      <c r="P36" s="13"/>
      <c r="Q36" s="13"/>
      <c r="R36" s="13"/>
      <c r="S36" s="57">
        <v>0.91700000000000004</v>
      </c>
    </row>
    <row r="37" spans="1:20" ht="36" customHeight="1">
      <c r="A37" s="86" t="s">
        <v>33</v>
      </c>
      <c r="B37" s="22" t="s">
        <v>60</v>
      </c>
      <c r="C37" s="20"/>
      <c r="D37" s="47">
        <v>5</v>
      </c>
      <c r="E37" s="47">
        <v>4.5999999999999996</v>
      </c>
      <c r="F37" s="47">
        <v>0</v>
      </c>
      <c r="G37" s="47">
        <v>0</v>
      </c>
      <c r="H37" s="47">
        <v>0</v>
      </c>
      <c r="I37" s="47">
        <v>0</v>
      </c>
      <c r="J37" s="47">
        <f>D37-F37-H37</f>
        <v>5</v>
      </c>
      <c r="K37" s="47">
        <f>E37-G37-I37</f>
        <v>4.5999999999999996</v>
      </c>
      <c r="L37" s="52">
        <v>0</v>
      </c>
      <c r="M37" s="46">
        <v>0</v>
      </c>
      <c r="N37" s="57">
        <v>1</v>
      </c>
      <c r="O37" s="57">
        <f>E37/D37</f>
        <v>0.91999999999999993</v>
      </c>
      <c r="P37" s="31" t="s">
        <v>57</v>
      </c>
      <c r="Q37" s="34" t="s">
        <v>107</v>
      </c>
      <c r="R37" s="34" t="s">
        <v>138</v>
      </c>
      <c r="S37" s="65">
        <v>0.5</v>
      </c>
    </row>
    <row r="38" spans="1:20" ht="48" customHeight="1">
      <c r="A38" s="85" t="s">
        <v>59</v>
      </c>
      <c r="B38" s="26" t="s">
        <v>61</v>
      </c>
      <c r="C38" s="13"/>
      <c r="D38" s="47">
        <v>110.7</v>
      </c>
      <c r="E38" s="47">
        <v>110.7</v>
      </c>
      <c r="F38" s="47">
        <v>0</v>
      </c>
      <c r="G38" s="47">
        <v>0</v>
      </c>
      <c r="H38" s="47">
        <v>110.7</v>
      </c>
      <c r="I38" s="47">
        <v>110.7</v>
      </c>
      <c r="J38" s="47">
        <f>D38-F38-H38</f>
        <v>0</v>
      </c>
      <c r="K38" s="47">
        <f>E38-G38-I38</f>
        <v>0</v>
      </c>
      <c r="L38" s="52">
        <v>0</v>
      </c>
      <c r="M38" s="46">
        <v>0</v>
      </c>
      <c r="N38" s="58">
        <v>1</v>
      </c>
      <c r="O38" s="57">
        <f>E38/D38</f>
        <v>1</v>
      </c>
      <c r="P38" s="89" t="s">
        <v>62</v>
      </c>
      <c r="Q38" s="34" t="s">
        <v>48</v>
      </c>
      <c r="R38" s="45" t="s">
        <v>63</v>
      </c>
      <c r="S38" s="65">
        <v>1</v>
      </c>
    </row>
    <row r="39" spans="1:20" ht="24.75" customHeight="1">
      <c r="A39" s="116" t="s">
        <v>64</v>
      </c>
      <c r="B39" s="118" t="s">
        <v>70</v>
      </c>
      <c r="C39" s="120"/>
      <c r="D39" s="110">
        <v>0</v>
      </c>
      <c r="E39" s="110">
        <v>0</v>
      </c>
      <c r="F39" s="110">
        <v>0</v>
      </c>
      <c r="G39" s="110">
        <v>0</v>
      </c>
      <c r="H39" s="110">
        <v>0</v>
      </c>
      <c r="I39" s="110">
        <v>0</v>
      </c>
      <c r="J39" s="110">
        <f t="shared" ref="J39" si="15">D39-F39-H39</f>
        <v>0</v>
      </c>
      <c r="K39" s="110">
        <f t="shared" ref="K39:L39" si="16">E39-G39-I39</f>
        <v>0</v>
      </c>
      <c r="L39" s="110">
        <f t="shared" si="16"/>
        <v>0</v>
      </c>
      <c r="M39" s="110">
        <f t="shared" ref="M39" si="17">G39-I39-K39</f>
        <v>0</v>
      </c>
      <c r="N39" s="112">
        <v>0</v>
      </c>
      <c r="O39" s="112">
        <v>0</v>
      </c>
      <c r="P39" s="31" t="s">
        <v>65</v>
      </c>
      <c r="Q39" s="34" t="s">
        <v>108</v>
      </c>
      <c r="R39" s="34" t="s">
        <v>108</v>
      </c>
      <c r="S39" s="65">
        <v>1</v>
      </c>
    </row>
    <row r="40" spans="1:20" ht="63" customHeight="1">
      <c r="A40" s="117"/>
      <c r="B40" s="119"/>
      <c r="C40" s="12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3"/>
      <c r="O40" s="113"/>
      <c r="P40" s="31" t="s">
        <v>66</v>
      </c>
      <c r="Q40" s="54" t="s">
        <v>85</v>
      </c>
      <c r="R40" s="88" t="s">
        <v>139</v>
      </c>
      <c r="S40" s="66">
        <v>1</v>
      </c>
    </row>
    <row r="41" spans="1:20" ht="49.5" customHeight="1">
      <c r="A41" s="116" t="s">
        <v>69</v>
      </c>
      <c r="B41" s="118" t="s">
        <v>71</v>
      </c>
      <c r="C41" s="120"/>
      <c r="D41" s="110">
        <v>0</v>
      </c>
      <c r="E41" s="110">
        <v>0</v>
      </c>
      <c r="F41" s="110">
        <v>0</v>
      </c>
      <c r="G41" s="110">
        <v>0</v>
      </c>
      <c r="H41" s="110">
        <v>0</v>
      </c>
      <c r="I41" s="110">
        <v>0</v>
      </c>
      <c r="J41" s="110">
        <f t="shared" ref="J41" si="18">D41-F41-H41</f>
        <v>0</v>
      </c>
      <c r="K41" s="110">
        <f t="shared" ref="K41" si="19">E41-G41-I41</f>
        <v>0</v>
      </c>
      <c r="L41" s="110">
        <f t="shared" ref="L41" si="20">F41-H41-J41</f>
        <v>0</v>
      </c>
      <c r="M41" s="110">
        <f t="shared" ref="M41" si="21">G41-I41-K41</f>
        <v>0</v>
      </c>
      <c r="N41" s="112">
        <v>0</v>
      </c>
      <c r="O41" s="112">
        <v>0</v>
      </c>
      <c r="P41" s="31" t="s">
        <v>72</v>
      </c>
      <c r="Q41" s="34" t="s">
        <v>140</v>
      </c>
      <c r="R41" s="34" t="s">
        <v>140</v>
      </c>
      <c r="S41" s="65">
        <v>1</v>
      </c>
    </row>
    <row r="42" spans="1:20" ht="63.75" customHeight="1">
      <c r="A42" s="117"/>
      <c r="B42" s="119"/>
      <c r="C42" s="12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3"/>
      <c r="O42" s="113"/>
      <c r="P42" s="31" t="s">
        <v>73</v>
      </c>
      <c r="Q42" s="54" t="s">
        <v>39</v>
      </c>
      <c r="R42" s="88" t="s">
        <v>95</v>
      </c>
      <c r="S42" s="66">
        <v>1</v>
      </c>
    </row>
    <row r="43" spans="1:20" ht="12.75" customHeight="1">
      <c r="A43" s="116" t="s">
        <v>74</v>
      </c>
      <c r="B43" s="163" t="s">
        <v>75</v>
      </c>
      <c r="C43" s="165" t="s">
        <v>117</v>
      </c>
      <c r="D43" s="110">
        <f>D45+D47+D49</f>
        <v>94.3</v>
      </c>
      <c r="E43" s="110">
        <f>E45+E47+E49</f>
        <v>93.1</v>
      </c>
      <c r="F43" s="110">
        <v>0</v>
      </c>
      <c r="G43" s="110">
        <v>0</v>
      </c>
      <c r="H43" s="110">
        <v>0</v>
      </c>
      <c r="I43" s="110">
        <v>0</v>
      </c>
      <c r="J43" s="110">
        <f t="shared" ref="J43" si="22">D43-F43-H43</f>
        <v>94.3</v>
      </c>
      <c r="K43" s="110">
        <f t="shared" ref="K43" si="23">E43-G43-I43</f>
        <v>93.1</v>
      </c>
      <c r="L43" s="110">
        <v>0</v>
      </c>
      <c r="M43" s="110">
        <v>0</v>
      </c>
      <c r="N43" s="112">
        <v>1</v>
      </c>
      <c r="O43" s="112">
        <f>E43/D43</f>
        <v>0.98727465535524916</v>
      </c>
      <c r="P43" s="169"/>
      <c r="Q43" s="169"/>
      <c r="R43" s="169"/>
      <c r="S43" s="167">
        <v>0.98899999999999999</v>
      </c>
    </row>
    <row r="44" spans="1:20" ht="49.5" customHeight="1">
      <c r="A44" s="117"/>
      <c r="B44" s="164"/>
      <c r="C44" s="166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3"/>
      <c r="O44" s="113"/>
      <c r="P44" s="170"/>
      <c r="Q44" s="170"/>
      <c r="R44" s="170"/>
      <c r="S44" s="168"/>
    </row>
    <row r="45" spans="1:20" ht="62.25" customHeight="1">
      <c r="A45" s="116" t="s">
        <v>36</v>
      </c>
      <c r="B45" s="118" t="s">
        <v>78</v>
      </c>
      <c r="C45" s="120"/>
      <c r="D45" s="110">
        <v>0</v>
      </c>
      <c r="E45" s="110">
        <v>0</v>
      </c>
      <c r="F45" s="110">
        <v>0</v>
      </c>
      <c r="G45" s="110">
        <v>0</v>
      </c>
      <c r="H45" s="110">
        <v>0</v>
      </c>
      <c r="I45" s="110">
        <v>0</v>
      </c>
      <c r="J45" s="110">
        <f t="shared" ref="J45" si="24">D45-F45-H45</f>
        <v>0</v>
      </c>
      <c r="K45" s="110">
        <f t="shared" ref="K45" si="25">E45-G45-I45</f>
        <v>0</v>
      </c>
      <c r="L45" s="110">
        <v>0</v>
      </c>
      <c r="M45" s="110">
        <v>0</v>
      </c>
      <c r="N45" s="112">
        <v>1</v>
      </c>
      <c r="O45" s="112">
        <v>0</v>
      </c>
      <c r="P45" s="31" t="s">
        <v>82</v>
      </c>
      <c r="Q45" s="34" t="s">
        <v>84</v>
      </c>
      <c r="R45" s="34" t="s">
        <v>84</v>
      </c>
      <c r="S45" s="65">
        <v>1</v>
      </c>
    </row>
    <row r="46" spans="1:20" ht="50.25" customHeight="1">
      <c r="A46" s="117"/>
      <c r="B46" s="119"/>
      <c r="C46" s="12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3"/>
      <c r="O46" s="113"/>
      <c r="P46" s="31" t="s">
        <v>80</v>
      </c>
      <c r="Q46" s="88" t="s">
        <v>110</v>
      </c>
      <c r="R46" s="88" t="s">
        <v>141</v>
      </c>
      <c r="S46" s="102">
        <v>0.95</v>
      </c>
    </row>
    <row r="47" spans="1:20" ht="63.75" customHeight="1">
      <c r="A47" s="116" t="s">
        <v>76</v>
      </c>
      <c r="B47" s="118" t="s">
        <v>79</v>
      </c>
      <c r="C47" s="120"/>
      <c r="D47" s="110">
        <v>94.3</v>
      </c>
      <c r="E47" s="110">
        <v>93.1</v>
      </c>
      <c r="F47" s="110">
        <v>0</v>
      </c>
      <c r="G47" s="110">
        <v>0</v>
      </c>
      <c r="H47" s="110">
        <v>0</v>
      </c>
      <c r="I47" s="110">
        <v>0</v>
      </c>
      <c r="J47" s="110">
        <f t="shared" ref="J47" si="26">D47-F47-H47</f>
        <v>94.3</v>
      </c>
      <c r="K47" s="110">
        <f t="shared" ref="K47" si="27">E47-G47-I47</f>
        <v>93.1</v>
      </c>
      <c r="L47" s="110">
        <v>0</v>
      </c>
      <c r="M47" s="110">
        <v>0</v>
      </c>
      <c r="N47" s="112">
        <v>1</v>
      </c>
      <c r="O47" s="112">
        <f>E47/D47</f>
        <v>0.98727465535524916</v>
      </c>
      <c r="P47" s="31" t="s">
        <v>81</v>
      </c>
      <c r="Q47" s="34" t="s">
        <v>84</v>
      </c>
      <c r="R47" s="34" t="s">
        <v>84</v>
      </c>
      <c r="S47" s="65">
        <v>1</v>
      </c>
    </row>
    <row r="48" spans="1:20" ht="36.75" customHeight="1">
      <c r="A48" s="117"/>
      <c r="B48" s="119"/>
      <c r="C48" s="12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3"/>
      <c r="O48" s="113"/>
      <c r="P48" s="31" t="s">
        <v>83</v>
      </c>
      <c r="Q48" s="54" t="s">
        <v>84</v>
      </c>
      <c r="R48" s="88" t="s">
        <v>111</v>
      </c>
      <c r="S48" s="66">
        <v>1</v>
      </c>
    </row>
    <row r="49" spans="1:19" ht="61.5" customHeight="1">
      <c r="A49" s="116" t="s">
        <v>77</v>
      </c>
      <c r="B49" s="118" t="s">
        <v>78</v>
      </c>
      <c r="C49" s="120"/>
      <c r="D49" s="110">
        <v>0</v>
      </c>
      <c r="E49" s="110">
        <v>0</v>
      </c>
      <c r="F49" s="110">
        <v>0</v>
      </c>
      <c r="G49" s="110">
        <v>0</v>
      </c>
      <c r="H49" s="110">
        <v>0</v>
      </c>
      <c r="I49" s="110">
        <v>0</v>
      </c>
      <c r="J49" s="110">
        <f t="shared" ref="J49" si="28">D49-F49-H49</f>
        <v>0</v>
      </c>
      <c r="K49" s="110">
        <f t="shared" ref="K49" si="29">E49-G49-I49</f>
        <v>0</v>
      </c>
      <c r="L49" s="110">
        <v>0</v>
      </c>
      <c r="M49" s="110">
        <v>0</v>
      </c>
      <c r="N49" s="112">
        <v>1</v>
      </c>
      <c r="O49" s="112">
        <v>0</v>
      </c>
      <c r="P49" s="31" t="s">
        <v>82</v>
      </c>
      <c r="Q49" s="34" t="s">
        <v>84</v>
      </c>
      <c r="R49" s="34" t="s">
        <v>84</v>
      </c>
      <c r="S49" s="65">
        <v>1</v>
      </c>
    </row>
    <row r="50" spans="1:19" ht="48.75" customHeight="1">
      <c r="A50" s="117"/>
      <c r="B50" s="119"/>
      <c r="C50" s="12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3"/>
      <c r="O50" s="113"/>
      <c r="P50" s="31" t="s">
        <v>80</v>
      </c>
      <c r="Q50" s="88" t="s">
        <v>119</v>
      </c>
      <c r="R50" s="88" t="s">
        <v>142</v>
      </c>
      <c r="S50" s="102">
        <v>0.98499999999999999</v>
      </c>
    </row>
    <row r="51" spans="1:19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</row>
    <row r="52" spans="1:19" ht="15.75">
      <c r="A52" s="4"/>
      <c r="B52" s="4"/>
      <c r="C52" s="107" t="s">
        <v>86</v>
      </c>
      <c r="D52" s="107"/>
      <c r="E52" s="107"/>
      <c r="F52" s="107"/>
      <c r="G52" s="107"/>
      <c r="H52" s="107"/>
      <c r="I52" s="91"/>
      <c r="J52" s="91"/>
      <c r="K52" s="91"/>
      <c r="L52" s="91"/>
      <c r="M52" s="91"/>
      <c r="N52" s="91"/>
      <c r="O52" s="4"/>
      <c r="P52" s="4"/>
      <c r="Q52" s="4"/>
      <c r="R52" s="4"/>
      <c r="S52" s="4"/>
    </row>
    <row r="53" spans="1:19" ht="15.75">
      <c r="A53" s="4"/>
      <c r="B53" s="4"/>
      <c r="C53" s="107" t="s">
        <v>87</v>
      </c>
      <c r="D53" s="107"/>
      <c r="E53" s="107"/>
      <c r="F53" s="107"/>
      <c r="G53" s="107"/>
      <c r="H53" s="107"/>
      <c r="I53" s="91"/>
      <c r="J53" s="91"/>
      <c r="K53" s="108" t="s">
        <v>88</v>
      </c>
      <c r="L53" s="108"/>
      <c r="M53" s="108"/>
      <c r="N53" s="108"/>
      <c r="O53" s="4"/>
      <c r="P53" s="4"/>
      <c r="Q53" s="4"/>
      <c r="R53" s="4"/>
      <c r="S53" s="4"/>
    </row>
    <row r="54" spans="1:19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</row>
    <row r="55" spans="1:19" ht="15">
      <c r="A55" s="4"/>
      <c r="B55" s="109" t="s">
        <v>89</v>
      </c>
      <c r="C55" s="109"/>
      <c r="D55" s="109"/>
      <c r="E55" s="109"/>
      <c r="F55" s="109"/>
      <c r="G55" s="109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</row>
    <row r="56" spans="1:19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</row>
    <row r="57" spans="1:19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</row>
    <row r="58" spans="1:19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</row>
    <row r="59" spans="1:19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</row>
    <row r="60" spans="1:19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</row>
    <row r="61" spans="1:19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</row>
    <row r="62" spans="1:19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</row>
    <row r="63" spans="1:19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</row>
    <row r="64" spans="1:19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</row>
    <row r="65" spans="1:19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</row>
    <row r="66" spans="1:19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</row>
    <row r="67" spans="1:19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</row>
    <row r="68" spans="1:19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</row>
    <row r="69" spans="1:19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</row>
    <row r="70" spans="1:19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</row>
    <row r="71" spans="1:19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</row>
    <row r="72" spans="1:19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</row>
    <row r="73" spans="1:19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</row>
    <row r="74" spans="1:19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</row>
    <row r="75" spans="1:19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</row>
    <row r="76" spans="1:19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</row>
    <row r="77" spans="1:19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</row>
    <row r="78" spans="1:19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</row>
    <row r="79" spans="1:19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</row>
    <row r="80" spans="1:19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</row>
    <row r="81" spans="1:19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</row>
    <row r="82" spans="1:19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</row>
    <row r="83" spans="1:19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</row>
    <row r="84" spans="1:19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</row>
    <row r="85" spans="1:19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</row>
    <row r="86" spans="1:19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</row>
    <row r="87" spans="1:19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</row>
    <row r="88" spans="1:19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</row>
    <row r="89" spans="1:19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</row>
    <row r="90" spans="1:19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</row>
    <row r="91" spans="1:19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</row>
    <row r="92" spans="1:19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</row>
    <row r="93" spans="1:19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</row>
    <row r="94" spans="1:19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</row>
    <row r="95" spans="1:19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</row>
    <row r="96" spans="1:19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</row>
    <row r="97" spans="1:19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</row>
    <row r="98" spans="1:19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</row>
    <row r="99" spans="1:19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</row>
    <row r="100" spans="1:19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</row>
    <row r="101" spans="1:19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</row>
    <row r="102" spans="1:19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</row>
    <row r="103" spans="1:19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</row>
    <row r="104" spans="1:19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</row>
    <row r="105" spans="1:19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</row>
    <row r="106" spans="1:19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</row>
    <row r="107" spans="1:19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</row>
    <row r="108" spans="1:19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</row>
    <row r="109" spans="1:19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</row>
    <row r="110" spans="1:19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</row>
    <row r="111" spans="1:19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</row>
    <row r="112" spans="1:19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</row>
    <row r="113" spans="1:19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</row>
    <row r="114" spans="1:19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</row>
    <row r="115" spans="1:19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</row>
    <row r="116" spans="1:19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</row>
    <row r="117" spans="1:19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</row>
    <row r="118" spans="1:19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</row>
    <row r="119" spans="1:19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</row>
    <row r="120" spans="1:19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</row>
    <row r="121" spans="1:19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</row>
    <row r="122" spans="1:19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</row>
    <row r="123" spans="1:19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</row>
    <row r="124" spans="1:19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</row>
    <row r="125" spans="1:19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</row>
    <row r="126" spans="1:19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</row>
    <row r="127" spans="1:19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</row>
    <row r="128" spans="1:19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</row>
    <row r="129" spans="1:1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</row>
    <row r="130" spans="1:19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</row>
    <row r="131" spans="1:19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</row>
    <row r="132" spans="1:19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</row>
    <row r="133" spans="1:19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</row>
    <row r="134" spans="1:19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</row>
    <row r="135" spans="1:19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</row>
    <row r="136" spans="1:19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</row>
  </sheetData>
  <mergeCells count="174">
    <mergeCell ref="S43:S44"/>
    <mergeCell ref="P43:P44"/>
    <mergeCell ref="Q43:Q44"/>
    <mergeCell ref="R43:R44"/>
    <mergeCell ref="J47:J48"/>
    <mergeCell ref="K47:K48"/>
    <mergeCell ref="L47:L48"/>
    <mergeCell ref="M47:M48"/>
    <mergeCell ref="N47:N48"/>
    <mergeCell ref="O47:O48"/>
    <mergeCell ref="J43:J44"/>
    <mergeCell ref="K43:K44"/>
    <mergeCell ref="L43:L44"/>
    <mergeCell ref="M43:M44"/>
    <mergeCell ref="N43:N44"/>
    <mergeCell ref="O43:O44"/>
    <mergeCell ref="J45:J46"/>
    <mergeCell ref="K45:K46"/>
    <mergeCell ref="L45:L46"/>
    <mergeCell ref="M45:M46"/>
    <mergeCell ref="N45:N46"/>
    <mergeCell ref="O45:O46"/>
    <mergeCell ref="O49:O50"/>
    <mergeCell ref="A47:A48"/>
    <mergeCell ref="B47:B48"/>
    <mergeCell ref="C47:C48"/>
    <mergeCell ref="D47:D48"/>
    <mergeCell ref="E47:E48"/>
    <mergeCell ref="F47:F48"/>
    <mergeCell ref="G47:G48"/>
    <mergeCell ref="H47:H48"/>
    <mergeCell ref="I47:I48"/>
    <mergeCell ref="A49:A50"/>
    <mergeCell ref="B49:B50"/>
    <mergeCell ref="C49:C50"/>
    <mergeCell ref="D49:D50"/>
    <mergeCell ref="E49:E50"/>
    <mergeCell ref="F49:F50"/>
    <mergeCell ref="G49:G50"/>
    <mergeCell ref="H49:H50"/>
    <mergeCell ref="I49:I50"/>
    <mergeCell ref="A45:A46"/>
    <mergeCell ref="B45:B46"/>
    <mergeCell ref="C45:C46"/>
    <mergeCell ref="D45:D46"/>
    <mergeCell ref="E45:E46"/>
    <mergeCell ref="F45:F46"/>
    <mergeCell ref="G45:G46"/>
    <mergeCell ref="H45:H46"/>
    <mergeCell ref="I45:I46"/>
    <mergeCell ref="A43:A44"/>
    <mergeCell ref="B43:B44"/>
    <mergeCell ref="C43:C44"/>
    <mergeCell ref="D43:D44"/>
    <mergeCell ref="E43:E44"/>
    <mergeCell ref="F43:F44"/>
    <mergeCell ref="G43:G44"/>
    <mergeCell ref="H43:H44"/>
    <mergeCell ref="I43:I44"/>
    <mergeCell ref="O39:O40"/>
    <mergeCell ref="A39:A40"/>
    <mergeCell ref="B39:B40"/>
    <mergeCell ref="C39:C40"/>
    <mergeCell ref="D39:D40"/>
    <mergeCell ref="E39:E40"/>
    <mergeCell ref="A41:A42"/>
    <mergeCell ref="B41:B42"/>
    <mergeCell ref="C41:C42"/>
    <mergeCell ref="D41:D42"/>
    <mergeCell ref="E41:E42"/>
    <mergeCell ref="F41:F42"/>
    <mergeCell ref="G41:G42"/>
    <mergeCell ref="H41:H42"/>
    <mergeCell ref="I41:I42"/>
    <mergeCell ref="J41:J42"/>
    <mergeCell ref="K41:K42"/>
    <mergeCell ref="L41:L42"/>
    <mergeCell ref="M41:M42"/>
    <mergeCell ref="N41:N42"/>
    <mergeCell ref="O41:O42"/>
    <mergeCell ref="A6:A10"/>
    <mergeCell ref="C6:C10"/>
    <mergeCell ref="D6:M6"/>
    <mergeCell ref="N6:O9"/>
    <mergeCell ref="P6:P10"/>
    <mergeCell ref="B6:B10"/>
    <mergeCell ref="C2:P4"/>
    <mergeCell ref="S6:S10"/>
    <mergeCell ref="D7:E9"/>
    <mergeCell ref="F7:M7"/>
    <mergeCell ref="F8:G9"/>
    <mergeCell ref="H8:I9"/>
    <mergeCell ref="J8:K9"/>
    <mergeCell ref="L8:M9"/>
    <mergeCell ref="Q6:Q10"/>
    <mergeCell ref="R6:R10"/>
    <mergeCell ref="A14:A15"/>
    <mergeCell ref="B14:B15"/>
    <mergeCell ref="A29:A32"/>
    <mergeCell ref="B29:B32"/>
    <mergeCell ref="C29:C32"/>
    <mergeCell ref="A17:A18"/>
    <mergeCell ref="B17:B18"/>
    <mergeCell ref="C17:C18"/>
    <mergeCell ref="O29:O32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O14:O15"/>
    <mergeCell ref="I29:I32"/>
    <mergeCell ref="J29:J32"/>
    <mergeCell ref="K29:K32"/>
    <mergeCell ref="L29:L32"/>
    <mergeCell ref="M29:M32"/>
    <mergeCell ref="O24:O25"/>
    <mergeCell ref="O17:O18"/>
    <mergeCell ref="D29:D32"/>
    <mergeCell ref="E29:E32"/>
    <mergeCell ref="F29:F32"/>
    <mergeCell ref="G29:G32"/>
    <mergeCell ref="H29:H32"/>
    <mergeCell ref="F17:F18"/>
    <mergeCell ref="G17:G18"/>
    <mergeCell ref="H17:H18"/>
    <mergeCell ref="N29:N32"/>
    <mergeCell ref="K17:K18"/>
    <mergeCell ref="L17:L18"/>
    <mergeCell ref="M17:M18"/>
    <mergeCell ref="D17:D18"/>
    <mergeCell ref="E17:E18"/>
    <mergeCell ref="N17:N18"/>
    <mergeCell ref="J24:J25"/>
    <mergeCell ref="K24:K25"/>
    <mergeCell ref="L24:L25"/>
    <mergeCell ref="M24:M25"/>
    <mergeCell ref="N24:N25"/>
    <mergeCell ref="I17:I18"/>
    <mergeCell ref="J17:J18"/>
    <mergeCell ref="A24:A25"/>
    <mergeCell ref="B24:B25"/>
    <mergeCell ref="C24:C25"/>
    <mergeCell ref="D24:D25"/>
    <mergeCell ref="E24:E25"/>
    <mergeCell ref="F24:F25"/>
    <mergeCell ref="G24:G25"/>
    <mergeCell ref="H24:H25"/>
    <mergeCell ref="I24:I25"/>
    <mergeCell ref="C52:H52"/>
    <mergeCell ref="C53:H53"/>
    <mergeCell ref="K53:N53"/>
    <mergeCell ref="B55:G55"/>
    <mergeCell ref="L39:L40"/>
    <mergeCell ref="F39:F40"/>
    <mergeCell ref="G39:G40"/>
    <mergeCell ref="H39:H40"/>
    <mergeCell ref="I39:I40"/>
    <mergeCell ref="J39:J40"/>
    <mergeCell ref="K39:K40"/>
    <mergeCell ref="M39:M40"/>
    <mergeCell ref="N39:N40"/>
    <mergeCell ref="J49:J50"/>
    <mergeCell ref="K49:K50"/>
    <mergeCell ref="L49:L50"/>
    <mergeCell ref="M49:M50"/>
    <mergeCell ref="N49:N50"/>
  </mergeCells>
  <printOptions horizontalCentered="1"/>
  <pageMargins left="7.874015748031496E-2" right="7.874015748031496E-2" top="0.59055118110236227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Главбух</cp:lastModifiedBy>
  <cp:lastPrinted>2021-02-12T11:08:44Z</cp:lastPrinted>
  <dcterms:created xsi:type="dcterms:W3CDTF">2005-05-11T09:34:44Z</dcterms:created>
  <dcterms:modified xsi:type="dcterms:W3CDTF">2021-02-12T11:09:11Z</dcterms:modified>
</cp:coreProperties>
</file>