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0" yWindow="45" windowWidth="19155" windowHeight="9600" tabRatio="694"/>
  </bookViews>
  <sheets>
    <sheet name="Лист1" sheetId="66" r:id="rId1"/>
  </sheets>
  <calcPr calcId="125725"/>
</workbook>
</file>

<file path=xl/calcChain.xml><?xml version="1.0" encoding="utf-8"?>
<calcChain xmlns="http://schemas.openxmlformats.org/spreadsheetml/2006/main">
  <c r="O45" i="66"/>
  <c r="F28"/>
  <c r="G28"/>
  <c r="H28"/>
  <c r="I28"/>
  <c r="J28"/>
  <c r="K28"/>
  <c r="L28"/>
  <c r="M28"/>
  <c r="E28"/>
  <c r="D28"/>
  <c r="J27"/>
  <c r="K27"/>
  <c r="J26"/>
  <c r="K26"/>
  <c r="O16"/>
  <c r="K16"/>
  <c r="O49"/>
  <c r="O37"/>
  <c r="O23"/>
  <c r="J20"/>
  <c r="J16"/>
  <c r="E43"/>
  <c r="K43" s="1"/>
  <c r="D43"/>
  <c r="J43" s="1"/>
  <c r="O47"/>
  <c r="J41"/>
  <c r="K41"/>
  <c r="L41"/>
  <c r="M41"/>
  <c r="J45"/>
  <c r="K45"/>
  <c r="J47"/>
  <c r="K47"/>
  <c r="J49"/>
  <c r="K49"/>
  <c r="E36"/>
  <c r="F36"/>
  <c r="G36"/>
  <c r="H36"/>
  <c r="I36"/>
  <c r="D36"/>
  <c r="K39"/>
  <c r="M39" s="1"/>
  <c r="M36" s="1"/>
  <c r="J39"/>
  <c r="L39" s="1"/>
  <c r="L36" s="1"/>
  <c r="K38"/>
  <c r="J38"/>
  <c r="K37"/>
  <c r="K36" s="1"/>
  <c r="J37"/>
  <c r="K24"/>
  <c r="J24"/>
  <c r="K22"/>
  <c r="J22"/>
  <c r="E33"/>
  <c r="F33"/>
  <c r="G33"/>
  <c r="H33"/>
  <c r="I33"/>
  <c r="L33"/>
  <c r="M33"/>
  <c r="D33"/>
  <c r="J29"/>
  <c r="K29"/>
  <c r="O34"/>
  <c r="O35"/>
  <c r="O29"/>
  <c r="O21"/>
  <c r="O14"/>
  <c r="E13"/>
  <c r="F13"/>
  <c r="G13"/>
  <c r="H13"/>
  <c r="I13"/>
  <c r="L13"/>
  <c r="M13"/>
  <c r="D13"/>
  <c r="J14"/>
  <c r="K35"/>
  <c r="J35"/>
  <c r="J34"/>
  <c r="K34"/>
  <c r="K21"/>
  <c r="K14"/>
  <c r="O36" l="1"/>
  <c r="O43"/>
  <c r="D12"/>
  <c r="J36"/>
  <c r="E12"/>
  <c r="L12"/>
  <c r="K33"/>
  <c r="M12"/>
  <c r="I12"/>
  <c r="G12"/>
  <c r="O28"/>
  <c r="O33"/>
  <c r="J33"/>
  <c r="F12"/>
  <c r="H12"/>
  <c r="K13"/>
  <c r="K12" s="1"/>
  <c r="O13"/>
  <c r="J13"/>
  <c r="J12" s="1"/>
  <c r="O12" l="1"/>
</calcChain>
</file>

<file path=xl/sharedStrings.xml><?xml version="1.0" encoding="utf-8"?>
<sst xmlns="http://schemas.openxmlformats.org/spreadsheetml/2006/main" count="183" uniqueCount="141">
  <si>
    <t>№ п/п</t>
  </si>
  <si>
    <t>всего</t>
  </si>
  <si>
    <t>Культурно-досуговая деятельность и развитие народного творчества</t>
  </si>
  <si>
    <t xml:space="preserve">Осуществление дорожной деятельности в отношении автомобильных дорог местного значения </t>
  </si>
  <si>
    <t>план</t>
  </si>
  <si>
    <t>факт</t>
  </si>
  <si>
    <t>областной бюджет</t>
  </si>
  <si>
    <t>Срок реализации программы</t>
  </si>
  <si>
    <t xml:space="preserve">Наименование  программных мероприятий </t>
  </si>
  <si>
    <t>Объемы финансирования, тыс. рублей</t>
  </si>
  <si>
    <t>Уровень освоения финансовых средств (%)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</si>
  <si>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</si>
  <si>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</si>
  <si>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</si>
  <si>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</si>
  <si>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местные бюджеты</t>
  </si>
  <si>
    <t>внебюджетные источники</t>
  </si>
  <si>
    <t>1.2</t>
  </si>
  <si>
    <t>1.2.1</t>
  </si>
  <si>
    <t>1.1</t>
  </si>
  <si>
    <t>1.1.1</t>
  </si>
  <si>
    <t>1.3</t>
  </si>
  <si>
    <t>1.3.1</t>
  </si>
  <si>
    <t>1.3.2</t>
  </si>
  <si>
    <t>Уровень исполнения плановых назначений по расходам на реализацию подпрограммы</t>
  </si>
  <si>
    <t>"Социально-экономическое развитие Песковского сельского поселения Павловского муниципального района"</t>
  </si>
  <si>
    <t>"Развитие инфраструктуры и благоустройство Песковского сельского поселения"</t>
  </si>
  <si>
    <t>"Развитие культуры Песковского сельского поселения"</t>
  </si>
  <si>
    <t>организация уличного освещения</t>
  </si>
  <si>
    <t>организация и содержание мест захоронения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</si>
  <si>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устройство ограждения кладбищ</t>
    </r>
  </si>
  <si>
    <t>организация водоснабжения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</si>
  <si>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домовладений, подключенных к центральному водоснабжению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</si>
  <si>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68%</t>
    </r>
  </si>
  <si>
    <t>1.4.1.</t>
  </si>
  <si>
    <t>организация газоснабжения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</si>
  <si>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уровень газофикации домовладений природным газом</t>
    </r>
  </si>
  <si>
    <t>1.5.1.</t>
  </si>
  <si>
    <t>организация сбора и вывоза мусора и ТБО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</si>
  <si>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договорв с поставщиками услуг по сбору, вывозу и утилизации ТБО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</si>
  <si>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</si>
  <si>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нет</t>
    </r>
  </si>
  <si>
    <t>1.6.1.</t>
  </si>
  <si>
    <t>1.7.1.</t>
  </si>
  <si>
    <t>озеленение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</si>
  <si>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высаженных деревьев</t>
    </r>
  </si>
  <si>
    <t>1.8.1.</t>
  </si>
  <si>
    <t>обеспечение сохранности и ремонт военно- мемориальных объектов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</si>
  <si>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отремонтирован ных и благоустроенных воинских мемориалов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</si>
  <si>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0шт</t>
    </r>
  </si>
  <si>
    <t>Финансовое обеспечение деятельности органов местного самоуправления Песковского сельского поселения, финансовое обеспечение деятельности главы Песковского сельского поселения</t>
  </si>
  <si>
    <t>Финансовое обеспечение выполнения других расходных обязательств органами местного самоуправления Песковского сельского поселения</t>
  </si>
  <si>
    <t>федераль   ный      бюджет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</si>
  <si>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оплата за электроэнергию уличного освещения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</si>
  <si>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количество участников в клубных формированиях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</si>
  <si>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16шт;        </t>
    </r>
  </si>
  <si>
    <t>1.9.1</t>
  </si>
  <si>
    <t>содержание территории поселения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</si>
  <si>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благоустройство, очистка территории поселения</t>
    </r>
  </si>
  <si>
    <t>1.4</t>
  </si>
  <si>
    <t>"Безопасность и правопорядок на территории Песковского сельского поселения"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</si>
  <si>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мероприятия по дезинсекции территории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</si>
  <si>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1шт</t>
    </r>
  </si>
  <si>
    <t>1.4.2.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</si>
  <si>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</si>
  <si>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</si>
  <si>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ЧС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</si>
  <si>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 шт</t>
    </r>
  </si>
  <si>
    <t>1.4.3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</si>
  <si>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</si>
  <si>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уверенность граждан в защищенности своих личных и имущественных интересов на территории сельского поселения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</si>
  <si>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обеспеченность населения сельского поселения питьевой водой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</si>
  <si>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наличие заключенных договоров на проведение оплачиваемых общественных работ</t>
    </r>
  </si>
  <si>
    <t>1.4.4</t>
  </si>
  <si>
    <t>профилактиа преступности и обеспечение условий для безопасности жизнедеятельности на территории поселения</t>
  </si>
  <si>
    <t>профилактиа терроризма и экстремизма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</si>
  <si>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 по вопросам противодействия терроризму и экстремизму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</si>
  <si>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80%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</si>
  <si>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наличие утвержденного списка запрещенной к использованию и распространению экстремистской литературы</t>
    </r>
  </si>
  <si>
    <t>1.5.</t>
  </si>
  <si>
    <t>"Энергосбережение и повышение энергетической эффективности на территории Песковского сельского поселения"</t>
  </si>
  <si>
    <t>1.5.2.</t>
  </si>
  <si>
    <t>1.5.3.</t>
  </si>
  <si>
    <t>повышение энергоэффективности в теплоснабжении</t>
  </si>
  <si>
    <t>повышение энергоэффективности в электроснабжении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</si>
  <si>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доля расходов бюджета на обеспечение энергетическими ресурсами бюджетных учреждений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</si>
  <si>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электрической энергии, потребляемой с использованием приборов учета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</si>
  <si>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природного газа, потребляемого бюджетными учреждениями с использованием приборов учета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</si>
  <si>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перевод уличного освещения на использование энергосберегающих лампочек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</si>
  <si>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</si>
  <si>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</si>
  <si>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35%</t>
    </r>
  </si>
  <si>
    <t>с 01.12. 2016г.  по 31.12. 2019г.</t>
  </si>
  <si>
    <t>Глава Песковского сельского поселения</t>
  </si>
  <si>
    <t>Павловского муниципального района</t>
  </si>
  <si>
    <t>И.В.Кулешов</t>
  </si>
  <si>
    <t>Исп.: вед.спец. Т.В.Ващенко, тел.52-6-42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</si>
  <si>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49,8%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</si>
  <si>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доля протяженности освещенных частей улиц, проездов, набережных к их общей протяженности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</si>
  <si>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ремонта автомобильных дорог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</si>
  <si>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35,0%</t>
    </r>
  </si>
  <si>
    <t>"Обеспечение реализации муниципальной программы"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</si>
  <si>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360шт;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</si>
  <si>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80%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</si>
  <si>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</si>
  <si>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количество культурно-досуговых мероприятий, проводимых учреждением культуры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</si>
  <si>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количество посещающих культурно-досуговые мероприятия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</si>
  <si>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количество клубных формирований           </t>
    </r>
    <r>
      <rPr>
        <b/>
        <sz val="10"/>
        <rFont val="Times New Roman"/>
        <family val="1"/>
        <charset val="204"/>
      </rPr>
      <t/>
    </r>
  </si>
  <si>
    <t>Отчет
о ходе реализации  муниципальной программы
"Социально-экономическое развитие Песковского сельского поселения Павловского муниципального района на период 2014-2019"     за 2018 год</t>
  </si>
  <si>
    <t>с 01.01. 2014г.  по 31.12. 2021г.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</si>
  <si>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133,0 т.р.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</si>
  <si>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132,36 т.р.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</si>
  <si>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23,2%;                                                                                                      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</si>
  <si>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23,2%;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</si>
  <si>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700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</si>
  <si>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620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</si>
  <si>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80%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</si>
  <si>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49,6%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</si>
  <si>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25шт</t>
    </r>
  </si>
  <si>
    <t>1.10.1</t>
  </si>
  <si>
    <t>1.11.1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</si>
  <si>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приведение правил землепользования и застройки в соответствии с требованиями законодательства РФ</t>
    </r>
  </si>
  <si>
    <t xml:space="preserve">мероприятия по развитию градостроительной деятельности </t>
  </si>
  <si>
    <t>поддержка и развитие ТОС на территории Песковского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</si>
  <si>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ТОС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</si>
  <si>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 шт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</si>
  <si>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10642 чел.;         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</si>
  <si>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195 чел.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</si>
  <si>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352шт;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</si>
  <si>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11057 чел.;  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</si>
  <si>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13шт;         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</si>
  <si>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160 чел.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</si>
  <si>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85%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</si>
  <si>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85%</t>
    </r>
  </si>
  <si>
    <t>в том числе по источникам финансирования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</si>
  <si>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4,0%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</si>
  <si>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100%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</si>
  <si>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3,4%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</si>
  <si>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>31,0%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</si>
  <si>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1,15га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</si>
  <si>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1,15га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</si>
</sst>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%"/>
  </numFmts>
  <fonts count="13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Border="1"/>
    <xf numFmtId="0" fontId="0" fillId="0" borderId="14" xfId="0" applyBorder="1"/>
    <xf numFmtId="0" fontId="2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textRotation="90" wrapText="1"/>
    </xf>
    <xf numFmtId="0" fontId="2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top" wrapText="1"/>
    </xf>
    <xf numFmtId="165" fontId="9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left" vertical="top" wrapText="1"/>
    </xf>
    <xf numFmtId="2" fontId="8" fillId="0" borderId="13" xfId="0" applyNumberFormat="1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2" fontId="8" fillId="0" borderId="14" xfId="0" applyNumberFormat="1" applyFont="1" applyBorder="1" applyAlignment="1">
      <alignment horizontal="left" vertical="top" wrapText="1"/>
    </xf>
    <xf numFmtId="2" fontId="8" fillId="0" borderId="6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165" fontId="8" fillId="0" borderId="12" xfId="0" applyNumberFormat="1" applyFont="1" applyBorder="1" applyAlignment="1">
      <alignment vertical="top" wrapText="1"/>
    </xf>
    <xf numFmtId="165" fontId="8" fillId="0" borderId="1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vertical="top" wrapText="1"/>
    </xf>
    <xf numFmtId="165" fontId="8" fillId="0" borderId="2" xfId="0" applyNumberFormat="1" applyFont="1" applyBorder="1" applyAlignment="1">
      <alignment vertical="top" wrapText="1"/>
    </xf>
    <xf numFmtId="165" fontId="8" fillId="0" borderId="0" xfId="0" applyNumberFormat="1" applyFont="1" applyBorder="1" applyAlignment="1">
      <alignment vertical="top" wrapText="1"/>
    </xf>
    <xf numFmtId="165" fontId="8" fillId="0" borderId="3" xfId="0" applyNumberFormat="1" applyFont="1" applyBorder="1" applyAlignment="1">
      <alignment vertical="top" wrapText="1"/>
    </xf>
    <xf numFmtId="165" fontId="8" fillId="0" borderId="7" xfId="0" applyNumberFormat="1" applyFont="1" applyBorder="1" applyAlignment="1">
      <alignment vertical="top" wrapText="1"/>
    </xf>
    <xf numFmtId="0" fontId="7" fillId="0" borderId="10" xfId="0" applyFont="1" applyBorder="1" applyAlignment="1">
      <alignment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top" wrapText="1"/>
    </xf>
    <xf numFmtId="165" fontId="9" fillId="0" borderId="13" xfId="0" applyNumberFormat="1" applyFont="1" applyBorder="1" applyAlignment="1">
      <alignment vertical="top" wrapText="1"/>
    </xf>
    <xf numFmtId="165" fontId="9" fillId="0" borderId="3" xfId="0" applyNumberFormat="1" applyFont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left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 wrapText="1"/>
    </xf>
    <xf numFmtId="165" fontId="8" fillId="0" borderId="4" xfId="0" applyNumberFormat="1" applyFont="1" applyBorder="1" applyAlignment="1">
      <alignment vertical="top" wrapText="1"/>
    </xf>
    <xf numFmtId="165" fontId="8" fillId="0" borderId="5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vertical="center" wrapText="1"/>
    </xf>
    <xf numFmtId="9" fontId="9" fillId="0" borderId="3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9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left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center" textRotation="90" wrapText="1"/>
    </xf>
    <xf numFmtId="0" fontId="2" fillId="0" borderId="14" xfId="0" applyFont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1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165" fontId="9" fillId="0" borderId="4" xfId="0" applyNumberFormat="1" applyFont="1" applyBorder="1" applyAlignment="1">
      <alignment horizontal="center" vertical="top" wrapText="1"/>
    </xf>
    <xf numFmtId="165" fontId="9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37"/>
  <sheetViews>
    <sheetView tabSelected="1" topLeftCell="A34" zoomScale="90" zoomScaleNormal="90" workbookViewId="0">
      <selection activeCell="P13" sqref="P13"/>
    </sheetView>
  </sheetViews>
  <sheetFormatPr defaultRowHeight="12.75"/>
  <cols>
    <col min="1" max="1" width="5.5703125" customWidth="1"/>
    <col min="2" max="2" width="18.5703125" customWidth="1"/>
    <col min="3" max="3" width="7.5703125" customWidth="1"/>
    <col min="4" max="4" width="8.7109375" customWidth="1"/>
    <col min="5" max="5" width="8.42578125" customWidth="1"/>
    <col min="6" max="6" width="5.7109375" customWidth="1"/>
    <col min="7" max="7" width="5.5703125" customWidth="1"/>
    <col min="8" max="8" width="8.140625" customWidth="1"/>
    <col min="9" max="11" width="7.5703125" customWidth="1"/>
    <col min="12" max="13" width="6.42578125" customWidth="1"/>
    <col min="14" max="14" width="7.7109375" customWidth="1"/>
    <col min="15" max="15" width="9.42578125" customWidth="1"/>
    <col min="16" max="16" width="19.85546875" customWidth="1"/>
    <col min="18" max="18" width="10.42578125" customWidth="1"/>
    <col min="19" max="19" width="9.140625" customWidth="1"/>
  </cols>
  <sheetData>
    <row r="1" spans="1:36" ht="6" customHeight="1"/>
    <row r="2" spans="1:36" ht="12.75" customHeight="1">
      <c r="C2" s="150" t="s">
        <v>108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36" ht="12.75" customHeight="1"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36" ht="37.5" customHeight="1"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</row>
    <row r="5" spans="1:36" ht="9.75" customHeight="1">
      <c r="A5" s="2"/>
    </row>
    <row r="6" spans="1:36" ht="25.5" customHeight="1">
      <c r="A6" s="115" t="s">
        <v>0</v>
      </c>
      <c r="B6" s="135" t="s">
        <v>8</v>
      </c>
      <c r="C6" s="135" t="s">
        <v>7</v>
      </c>
      <c r="D6" s="139" t="s">
        <v>9</v>
      </c>
      <c r="E6" s="140"/>
      <c r="F6" s="140"/>
      <c r="G6" s="140"/>
      <c r="H6" s="140"/>
      <c r="I6" s="140"/>
      <c r="J6" s="140"/>
      <c r="K6" s="140"/>
      <c r="L6" s="140"/>
      <c r="M6" s="140"/>
      <c r="N6" s="141" t="s">
        <v>10</v>
      </c>
      <c r="O6" s="142"/>
      <c r="P6" s="147" t="s">
        <v>11</v>
      </c>
      <c r="Q6" s="157" t="s">
        <v>12</v>
      </c>
      <c r="R6" s="157" t="s">
        <v>13</v>
      </c>
      <c r="S6" s="151" t="s">
        <v>14</v>
      </c>
      <c r="T6" s="3"/>
    </row>
    <row r="7" spans="1:36" ht="15.75">
      <c r="A7" s="138"/>
      <c r="B7" s="136"/>
      <c r="C7" s="136"/>
      <c r="D7" s="141" t="s">
        <v>1</v>
      </c>
      <c r="E7" s="142"/>
      <c r="F7" s="139" t="s">
        <v>134</v>
      </c>
      <c r="G7" s="140"/>
      <c r="H7" s="140"/>
      <c r="I7" s="140"/>
      <c r="J7" s="140"/>
      <c r="K7" s="140"/>
      <c r="L7" s="140"/>
      <c r="M7" s="140"/>
      <c r="N7" s="143"/>
      <c r="O7" s="144"/>
      <c r="P7" s="148"/>
      <c r="Q7" s="158"/>
      <c r="R7" s="158"/>
      <c r="S7" s="152"/>
      <c r="T7" s="3"/>
    </row>
    <row r="8" spans="1:36" ht="15.75" customHeight="1">
      <c r="A8" s="138"/>
      <c r="B8" s="136"/>
      <c r="C8" s="136"/>
      <c r="D8" s="143"/>
      <c r="E8" s="144"/>
      <c r="F8" s="148" t="s">
        <v>52</v>
      </c>
      <c r="G8" s="152"/>
      <c r="H8" s="154" t="s">
        <v>6</v>
      </c>
      <c r="I8" s="154"/>
      <c r="J8" s="147" t="s">
        <v>15</v>
      </c>
      <c r="K8" s="151"/>
      <c r="L8" s="147" t="s">
        <v>16</v>
      </c>
      <c r="M8" s="156"/>
      <c r="N8" s="143"/>
      <c r="O8" s="144"/>
      <c r="P8" s="148"/>
      <c r="Q8" s="158"/>
      <c r="R8" s="158"/>
      <c r="S8" s="152"/>
      <c r="T8" s="3"/>
    </row>
    <row r="9" spans="1:36" ht="47.25" customHeight="1">
      <c r="A9" s="138"/>
      <c r="B9" s="136"/>
      <c r="C9" s="136"/>
      <c r="D9" s="145"/>
      <c r="E9" s="146"/>
      <c r="F9" s="149"/>
      <c r="G9" s="153"/>
      <c r="H9" s="155"/>
      <c r="I9" s="155"/>
      <c r="J9" s="149"/>
      <c r="K9" s="153"/>
      <c r="L9" s="149"/>
      <c r="M9" s="155"/>
      <c r="N9" s="145"/>
      <c r="O9" s="146"/>
      <c r="P9" s="148"/>
      <c r="Q9" s="158"/>
      <c r="R9" s="158"/>
      <c r="S9" s="152"/>
      <c r="T9" s="3"/>
    </row>
    <row r="10" spans="1:36" ht="36.75" customHeight="1">
      <c r="A10" s="116"/>
      <c r="B10" s="137"/>
      <c r="C10" s="137"/>
      <c r="D10" s="14" t="s">
        <v>4</v>
      </c>
      <c r="E10" s="15" t="s">
        <v>5</v>
      </c>
      <c r="F10" s="15" t="s">
        <v>4</v>
      </c>
      <c r="G10" s="15" t="s">
        <v>5</v>
      </c>
      <c r="H10" s="15" t="s">
        <v>4</v>
      </c>
      <c r="I10" s="15" t="s">
        <v>5</v>
      </c>
      <c r="J10" s="17" t="s">
        <v>4</v>
      </c>
      <c r="K10" s="16" t="s">
        <v>5</v>
      </c>
      <c r="L10" s="14" t="s">
        <v>4</v>
      </c>
      <c r="M10" s="19" t="s">
        <v>5</v>
      </c>
      <c r="N10" s="19" t="s">
        <v>4</v>
      </c>
      <c r="O10" s="19" t="s">
        <v>5</v>
      </c>
      <c r="P10" s="149"/>
      <c r="Q10" s="159"/>
      <c r="R10" s="159"/>
      <c r="S10" s="152"/>
      <c r="T10" s="3"/>
    </row>
    <row r="11" spans="1:36" ht="15.75">
      <c r="A11" s="18">
        <v>1</v>
      </c>
      <c r="B11" s="36">
        <v>2</v>
      </c>
      <c r="C11" s="11">
        <v>3</v>
      </c>
      <c r="D11" s="10">
        <v>4</v>
      </c>
      <c r="E11" s="11">
        <v>5</v>
      </c>
      <c r="F11" s="36">
        <v>6</v>
      </c>
      <c r="G11" s="11">
        <v>7</v>
      </c>
      <c r="H11" s="36">
        <v>8</v>
      </c>
      <c r="I11" s="11">
        <v>9</v>
      </c>
      <c r="J11" s="37">
        <v>10</v>
      </c>
      <c r="K11" s="11">
        <v>11</v>
      </c>
      <c r="L11" s="37">
        <v>12</v>
      </c>
      <c r="M11" s="11">
        <v>13</v>
      </c>
      <c r="N11" s="9">
        <v>14</v>
      </c>
      <c r="O11" s="9">
        <v>15</v>
      </c>
      <c r="P11" s="9">
        <v>16</v>
      </c>
      <c r="Q11" s="10">
        <v>17</v>
      </c>
      <c r="R11" s="11">
        <v>18</v>
      </c>
      <c r="S11" s="9">
        <v>19</v>
      </c>
      <c r="T11" s="3"/>
    </row>
    <row r="12" spans="1:36" ht="143.25" customHeight="1">
      <c r="A12" s="70">
        <v>1</v>
      </c>
      <c r="B12" s="71" t="s">
        <v>25</v>
      </c>
      <c r="C12" s="72" t="s">
        <v>109</v>
      </c>
      <c r="D12" s="73">
        <f>D13+D28+D33+D36+D43</f>
        <v>6151.84</v>
      </c>
      <c r="E12" s="73">
        <f>E13+E28+E33+E36+E43</f>
        <v>6127.32</v>
      </c>
      <c r="F12" s="73">
        <f>F13+F28+F33</f>
        <v>75.3</v>
      </c>
      <c r="G12" s="73">
        <f>G13+G28+G33</f>
        <v>75.3</v>
      </c>
      <c r="H12" s="73">
        <f>H13+H28+H33</f>
        <v>77.73</v>
      </c>
      <c r="I12" s="73">
        <f>I13+I28+I33</f>
        <v>77.73</v>
      </c>
      <c r="J12" s="73">
        <f>J13+J28+J33+J36+J43</f>
        <v>5998.8099999999995</v>
      </c>
      <c r="K12" s="73">
        <f>K13+K28+K33+K36+K43</f>
        <v>5974.2900000000009</v>
      </c>
      <c r="L12" s="73">
        <f>L13+L28+L33</f>
        <v>0</v>
      </c>
      <c r="M12" s="73">
        <f>M13+M28+M33</f>
        <v>0</v>
      </c>
      <c r="N12" s="56">
        <v>1</v>
      </c>
      <c r="O12" s="56">
        <f>E12/D12</f>
        <v>0.99601420062940516</v>
      </c>
      <c r="P12" s="6"/>
      <c r="Q12" s="1"/>
      <c r="R12" s="12"/>
      <c r="S12" s="56">
        <v>0.99</v>
      </c>
      <c r="T12" s="3"/>
    </row>
    <row r="13" spans="1:36" ht="75" customHeight="1">
      <c r="A13" s="76" t="s">
        <v>19</v>
      </c>
      <c r="B13" s="77" t="s">
        <v>26</v>
      </c>
      <c r="C13" s="78" t="s">
        <v>109</v>
      </c>
      <c r="D13" s="75">
        <f t="shared" ref="D13:M13" si="0">D14+D16+D17+D19+D20+D21+D22+D23+D24</f>
        <v>420.67</v>
      </c>
      <c r="E13" s="75">
        <f t="shared" si="0"/>
        <v>418.36</v>
      </c>
      <c r="F13" s="75">
        <f t="shared" si="0"/>
        <v>0</v>
      </c>
      <c r="G13" s="75">
        <f t="shared" si="0"/>
        <v>0</v>
      </c>
      <c r="H13" s="75">
        <f t="shared" si="0"/>
        <v>77.73</v>
      </c>
      <c r="I13" s="75">
        <f t="shared" si="0"/>
        <v>77.73</v>
      </c>
      <c r="J13" s="75">
        <f t="shared" si="0"/>
        <v>342.94</v>
      </c>
      <c r="K13" s="75">
        <f t="shared" si="0"/>
        <v>340.63</v>
      </c>
      <c r="L13" s="75">
        <f t="shared" si="0"/>
        <v>0</v>
      </c>
      <c r="M13" s="75">
        <f t="shared" si="0"/>
        <v>0</v>
      </c>
      <c r="N13" s="57">
        <v>1</v>
      </c>
      <c r="O13" s="58">
        <f>E13/D13</f>
        <v>0.99450875983550047</v>
      </c>
      <c r="P13" s="13"/>
      <c r="Q13" s="13"/>
      <c r="R13" s="13"/>
      <c r="S13" s="58">
        <v>0.98899999999999999</v>
      </c>
      <c r="T13" s="3"/>
    </row>
    <row r="14" spans="1:36" s="5" customFormat="1" ht="63" customHeight="1">
      <c r="A14" s="127" t="s">
        <v>20</v>
      </c>
      <c r="B14" s="129" t="s">
        <v>28</v>
      </c>
      <c r="C14" s="115"/>
      <c r="D14" s="119">
        <v>133</v>
      </c>
      <c r="E14" s="119">
        <v>132.36000000000001</v>
      </c>
      <c r="F14" s="119">
        <v>0</v>
      </c>
      <c r="G14" s="119">
        <v>0</v>
      </c>
      <c r="H14" s="119">
        <v>77.73</v>
      </c>
      <c r="I14" s="119">
        <v>77.73</v>
      </c>
      <c r="J14" s="119">
        <f>D14-F14-H14</f>
        <v>55.269999999999996</v>
      </c>
      <c r="K14" s="119">
        <f t="shared" ref="K14" si="1">E14-G14-I14</f>
        <v>54.63000000000001</v>
      </c>
      <c r="L14" s="119">
        <v>0</v>
      </c>
      <c r="M14" s="119">
        <v>0</v>
      </c>
      <c r="N14" s="122">
        <v>1</v>
      </c>
      <c r="O14" s="122">
        <f>E14/D14</f>
        <v>0.99518796992481218</v>
      </c>
      <c r="P14" s="38" t="s">
        <v>98</v>
      </c>
      <c r="Q14" s="94" t="s">
        <v>112</v>
      </c>
      <c r="R14" s="94" t="s">
        <v>113</v>
      </c>
      <c r="S14" s="95">
        <v>1</v>
      </c>
      <c r="T14" s="63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s="4" customFormat="1" ht="37.5" customHeight="1">
      <c r="A15" s="128"/>
      <c r="B15" s="130"/>
      <c r="C15" s="116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4"/>
      <c r="O15" s="124"/>
      <c r="P15" s="38" t="s">
        <v>53</v>
      </c>
      <c r="Q15" s="40" t="s">
        <v>110</v>
      </c>
      <c r="R15" s="40" t="s">
        <v>111</v>
      </c>
      <c r="S15" s="64">
        <v>0.995</v>
      </c>
      <c r="T15" s="44"/>
    </row>
    <row r="16" spans="1:36" ht="38.25">
      <c r="A16" s="25" t="s">
        <v>18</v>
      </c>
      <c r="B16" s="26" t="s">
        <v>29</v>
      </c>
      <c r="C16" s="8"/>
      <c r="D16" s="47">
        <v>30.67</v>
      </c>
      <c r="E16" s="47">
        <v>30</v>
      </c>
      <c r="F16" s="48">
        <v>0</v>
      </c>
      <c r="G16" s="47">
        <v>0</v>
      </c>
      <c r="H16" s="47">
        <v>0</v>
      </c>
      <c r="I16" s="48">
        <v>0</v>
      </c>
      <c r="J16" s="49">
        <f>D16-F16-H16</f>
        <v>30.67</v>
      </c>
      <c r="K16" s="48">
        <f>E16-G16-I16</f>
        <v>30</v>
      </c>
      <c r="L16" s="47">
        <v>0</v>
      </c>
      <c r="M16" s="48">
        <v>0</v>
      </c>
      <c r="N16" s="59">
        <v>1</v>
      </c>
      <c r="O16" s="60">
        <f>E16/D16</f>
        <v>0.97815454841865013</v>
      </c>
      <c r="P16" s="30" t="s">
        <v>30</v>
      </c>
      <c r="Q16" s="41" t="s">
        <v>114</v>
      </c>
      <c r="R16" s="34" t="s">
        <v>115</v>
      </c>
      <c r="S16" s="64">
        <v>0.88600000000000001</v>
      </c>
      <c r="T16" s="3"/>
    </row>
    <row r="17" spans="1:20" ht="49.5" customHeight="1">
      <c r="A17" s="111" t="s">
        <v>22</v>
      </c>
      <c r="B17" s="113" t="s">
        <v>31</v>
      </c>
      <c r="C17" s="115"/>
      <c r="D17" s="117">
        <v>0</v>
      </c>
      <c r="E17" s="117">
        <v>0</v>
      </c>
      <c r="F17" s="117">
        <v>0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25">
        <v>0</v>
      </c>
      <c r="M17" s="117">
        <v>0</v>
      </c>
      <c r="N17" s="109">
        <v>0</v>
      </c>
      <c r="O17" s="109">
        <v>0</v>
      </c>
      <c r="P17" s="21" t="s">
        <v>32</v>
      </c>
      <c r="Q17" s="39" t="s">
        <v>33</v>
      </c>
      <c r="R17" s="39" t="s">
        <v>33</v>
      </c>
      <c r="S17" s="65">
        <v>1</v>
      </c>
      <c r="T17" s="3"/>
    </row>
    <row r="18" spans="1:20" ht="50.25" customHeight="1">
      <c r="A18" s="112"/>
      <c r="B18" s="114"/>
      <c r="C18" s="116"/>
      <c r="D18" s="118"/>
      <c r="E18" s="118"/>
      <c r="F18" s="118"/>
      <c r="G18" s="118"/>
      <c r="H18" s="118"/>
      <c r="I18" s="118"/>
      <c r="J18" s="118"/>
      <c r="K18" s="118"/>
      <c r="L18" s="126"/>
      <c r="M18" s="118"/>
      <c r="N18" s="110"/>
      <c r="O18" s="110"/>
      <c r="P18" s="21" t="s">
        <v>71</v>
      </c>
      <c r="Q18" s="92" t="s">
        <v>103</v>
      </c>
      <c r="R18" s="92" t="s">
        <v>116</v>
      </c>
      <c r="S18" s="65">
        <v>1</v>
      </c>
      <c r="T18" s="3"/>
    </row>
    <row r="19" spans="1:20" ht="36.75" customHeight="1">
      <c r="A19" s="25" t="s">
        <v>34</v>
      </c>
      <c r="B19" s="22" t="s">
        <v>35</v>
      </c>
      <c r="C19" s="7"/>
      <c r="D19" s="51">
        <v>0</v>
      </c>
      <c r="E19" s="51">
        <v>0</v>
      </c>
      <c r="F19" s="51">
        <v>0</v>
      </c>
      <c r="G19" s="50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2">
        <v>0</v>
      </c>
      <c r="N19" s="58">
        <v>0</v>
      </c>
      <c r="O19" s="84">
        <v>0</v>
      </c>
      <c r="P19" s="21" t="s">
        <v>36</v>
      </c>
      <c r="Q19" s="32" t="s">
        <v>117</v>
      </c>
      <c r="R19" s="45" t="s">
        <v>97</v>
      </c>
      <c r="S19" s="65">
        <v>1.004</v>
      </c>
      <c r="T19" s="3"/>
    </row>
    <row r="20" spans="1:20" ht="62.25" customHeight="1">
      <c r="A20" s="24" t="s">
        <v>37</v>
      </c>
      <c r="B20" s="23" t="s">
        <v>38</v>
      </c>
      <c r="C20" s="7"/>
      <c r="D20" s="51">
        <v>0</v>
      </c>
      <c r="E20" s="51">
        <v>0</v>
      </c>
      <c r="F20" s="51">
        <v>0</v>
      </c>
      <c r="G20" s="50">
        <v>0</v>
      </c>
      <c r="H20" s="51">
        <v>0</v>
      </c>
      <c r="I20" s="51">
        <v>0</v>
      </c>
      <c r="J20" s="51">
        <f>D20-F20-H20</f>
        <v>0</v>
      </c>
      <c r="K20" s="51">
        <v>0</v>
      </c>
      <c r="L20" s="52">
        <v>0</v>
      </c>
      <c r="M20" s="50">
        <v>0</v>
      </c>
      <c r="N20" s="58">
        <v>1</v>
      </c>
      <c r="O20" s="58">
        <v>0</v>
      </c>
      <c r="P20" s="21" t="s">
        <v>39</v>
      </c>
      <c r="Q20" s="32" t="s">
        <v>40</v>
      </c>
      <c r="R20" s="45" t="s">
        <v>41</v>
      </c>
      <c r="S20" s="65">
        <v>0</v>
      </c>
      <c r="T20" s="3"/>
    </row>
    <row r="21" spans="1:20" ht="163.5" customHeight="1">
      <c r="A21" s="27" t="s">
        <v>42</v>
      </c>
      <c r="B21" s="22" t="s">
        <v>3</v>
      </c>
      <c r="C21" s="20"/>
      <c r="D21" s="48">
        <v>256</v>
      </c>
      <c r="E21" s="48">
        <v>256</v>
      </c>
      <c r="F21" s="48">
        <v>0</v>
      </c>
      <c r="G21" s="48">
        <v>0</v>
      </c>
      <c r="H21" s="48">
        <v>0</v>
      </c>
      <c r="I21" s="48">
        <v>0</v>
      </c>
      <c r="J21" s="48">
        <v>256</v>
      </c>
      <c r="K21" s="48">
        <f>E21-G21-I21</f>
        <v>256</v>
      </c>
      <c r="L21" s="53">
        <v>0</v>
      </c>
      <c r="M21" s="47">
        <v>0</v>
      </c>
      <c r="N21" s="59">
        <v>1</v>
      </c>
      <c r="O21" s="85">
        <f t="shared" ref="O21:O28" si="2">E21/D21</f>
        <v>1</v>
      </c>
      <c r="P21" s="31" t="s">
        <v>99</v>
      </c>
      <c r="Q21" s="46" t="s">
        <v>100</v>
      </c>
      <c r="R21" s="46" t="s">
        <v>100</v>
      </c>
      <c r="S21" s="96">
        <v>1</v>
      </c>
      <c r="T21" s="3"/>
    </row>
    <row r="22" spans="1:20" ht="24.75" customHeight="1">
      <c r="A22" s="29" t="s">
        <v>43</v>
      </c>
      <c r="B22" s="26" t="s">
        <v>44</v>
      </c>
      <c r="C22" s="13"/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f>D22-F22-H22</f>
        <v>0</v>
      </c>
      <c r="K22" s="48">
        <f>E22-G22-I22</f>
        <v>0</v>
      </c>
      <c r="L22" s="53">
        <v>0</v>
      </c>
      <c r="M22" s="47">
        <v>0</v>
      </c>
      <c r="N22" s="59">
        <v>1</v>
      </c>
      <c r="O22" s="58">
        <v>0</v>
      </c>
      <c r="P22" s="31" t="s">
        <v>45</v>
      </c>
      <c r="Q22" s="35" t="s">
        <v>118</v>
      </c>
      <c r="R22" s="46" t="s">
        <v>49</v>
      </c>
      <c r="S22" s="66">
        <v>0</v>
      </c>
      <c r="T22" s="3"/>
    </row>
    <row r="23" spans="1:20" ht="63" customHeight="1">
      <c r="A23" s="29" t="s">
        <v>46</v>
      </c>
      <c r="B23" s="26" t="s">
        <v>47</v>
      </c>
      <c r="C23" s="8"/>
      <c r="D23" s="48">
        <v>1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1</v>
      </c>
      <c r="K23" s="48">
        <v>0</v>
      </c>
      <c r="L23" s="53">
        <v>0</v>
      </c>
      <c r="M23" s="47">
        <v>0</v>
      </c>
      <c r="N23" s="59">
        <v>1</v>
      </c>
      <c r="O23" s="85">
        <f>E23/D23</f>
        <v>0</v>
      </c>
      <c r="P23" s="31" t="s">
        <v>48</v>
      </c>
      <c r="Q23" s="35" t="s">
        <v>62</v>
      </c>
      <c r="R23" s="35" t="s">
        <v>62</v>
      </c>
      <c r="S23" s="66">
        <v>1</v>
      </c>
      <c r="T23" s="3"/>
    </row>
    <row r="24" spans="1:20" ht="39" customHeight="1">
      <c r="A24" s="111" t="s">
        <v>56</v>
      </c>
      <c r="B24" s="113" t="s">
        <v>57</v>
      </c>
      <c r="C24" s="115"/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17">
        <f t="shared" ref="J24" si="3">D24-F24-H24</f>
        <v>0</v>
      </c>
      <c r="K24" s="117">
        <f t="shared" ref="K24" si="4">E24-G24-I24</f>
        <v>0</v>
      </c>
      <c r="L24" s="117">
        <v>0</v>
      </c>
      <c r="M24" s="125">
        <v>0</v>
      </c>
      <c r="N24" s="109">
        <v>0</v>
      </c>
      <c r="O24" s="109">
        <v>1</v>
      </c>
      <c r="P24" s="31" t="s">
        <v>58</v>
      </c>
      <c r="Q24" s="90" t="s">
        <v>139</v>
      </c>
      <c r="R24" s="90" t="s">
        <v>140</v>
      </c>
      <c r="S24" s="67">
        <v>1</v>
      </c>
      <c r="T24" s="3"/>
    </row>
    <row r="25" spans="1:20" ht="75.75" customHeight="1">
      <c r="A25" s="112"/>
      <c r="B25" s="114"/>
      <c r="C25" s="116"/>
      <c r="D25" s="118"/>
      <c r="E25" s="118"/>
      <c r="F25" s="118"/>
      <c r="G25" s="118"/>
      <c r="H25" s="118"/>
      <c r="I25" s="118"/>
      <c r="J25" s="118"/>
      <c r="K25" s="118"/>
      <c r="L25" s="118"/>
      <c r="M25" s="126"/>
      <c r="N25" s="110"/>
      <c r="O25" s="110"/>
      <c r="P25" s="31" t="s">
        <v>72</v>
      </c>
      <c r="Q25" s="55" t="s">
        <v>40</v>
      </c>
      <c r="R25" s="90" t="s">
        <v>41</v>
      </c>
      <c r="S25" s="67">
        <v>0</v>
      </c>
      <c r="T25" s="3"/>
    </row>
    <row r="26" spans="1:20" ht="75.75" customHeight="1">
      <c r="A26" s="98" t="s">
        <v>119</v>
      </c>
      <c r="B26" s="99" t="s">
        <v>122</v>
      </c>
      <c r="C26" s="100"/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f t="shared" ref="J26" si="5">D26-F26-H26</f>
        <v>0</v>
      </c>
      <c r="K26" s="101">
        <f t="shared" ref="K26" si="6">E26-G26-I26</f>
        <v>0</v>
      </c>
      <c r="L26" s="101">
        <v>0</v>
      </c>
      <c r="M26" s="102">
        <v>0</v>
      </c>
      <c r="N26" s="97">
        <v>0</v>
      </c>
      <c r="O26" s="97">
        <v>0</v>
      </c>
      <c r="P26" s="99" t="s">
        <v>121</v>
      </c>
      <c r="Q26" s="55" t="s">
        <v>104</v>
      </c>
      <c r="R26" s="90" t="s">
        <v>40</v>
      </c>
      <c r="S26" s="67">
        <v>1</v>
      </c>
      <c r="T26" s="3"/>
    </row>
    <row r="27" spans="1:20" ht="49.5" customHeight="1">
      <c r="A27" s="98" t="s">
        <v>120</v>
      </c>
      <c r="B27" s="99" t="s">
        <v>123</v>
      </c>
      <c r="C27" s="100"/>
      <c r="D27" s="101">
        <v>0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f t="shared" ref="J27" si="7">D27-F27-H27</f>
        <v>0</v>
      </c>
      <c r="K27" s="101">
        <f t="shared" ref="K27" si="8">E27-G27-I27</f>
        <v>0</v>
      </c>
      <c r="L27" s="101">
        <v>0</v>
      </c>
      <c r="M27" s="102">
        <v>0</v>
      </c>
      <c r="N27" s="97">
        <v>0</v>
      </c>
      <c r="O27" s="97">
        <v>0</v>
      </c>
      <c r="P27" s="103" t="s">
        <v>124</v>
      </c>
      <c r="Q27" s="55" t="s">
        <v>125</v>
      </c>
      <c r="R27" s="90" t="s">
        <v>125</v>
      </c>
      <c r="S27" s="67">
        <v>1</v>
      </c>
      <c r="T27" s="3"/>
    </row>
    <row r="28" spans="1:20" ht="63" customHeight="1">
      <c r="A28" s="76" t="s">
        <v>17</v>
      </c>
      <c r="B28" s="79" t="s">
        <v>27</v>
      </c>
      <c r="C28" s="80" t="s">
        <v>109</v>
      </c>
      <c r="D28" s="75">
        <f>D29</f>
        <v>2165.1</v>
      </c>
      <c r="E28" s="75">
        <f>E29</f>
        <v>2159.48</v>
      </c>
      <c r="F28" s="75">
        <f t="shared" ref="F28:M28" si="9">F29</f>
        <v>0</v>
      </c>
      <c r="G28" s="75">
        <f t="shared" si="9"/>
        <v>0</v>
      </c>
      <c r="H28" s="75">
        <f t="shared" si="9"/>
        <v>0</v>
      </c>
      <c r="I28" s="75">
        <f t="shared" si="9"/>
        <v>0</v>
      </c>
      <c r="J28" s="75">
        <f t="shared" si="9"/>
        <v>2165.1</v>
      </c>
      <c r="K28" s="75">
        <f t="shared" si="9"/>
        <v>2159.48</v>
      </c>
      <c r="L28" s="75">
        <f t="shared" si="9"/>
        <v>0</v>
      </c>
      <c r="M28" s="75">
        <f t="shared" si="9"/>
        <v>0</v>
      </c>
      <c r="N28" s="58">
        <v>1</v>
      </c>
      <c r="O28" s="58">
        <f t="shared" si="2"/>
        <v>0.99740427693870959</v>
      </c>
      <c r="P28" s="20"/>
      <c r="Q28" s="20"/>
      <c r="R28" s="20"/>
      <c r="S28" s="68">
        <v>0.91300000000000003</v>
      </c>
      <c r="T28" s="3"/>
    </row>
    <row r="29" spans="1:20" ht="75" customHeight="1">
      <c r="A29" s="111" t="s">
        <v>18</v>
      </c>
      <c r="B29" s="132" t="s">
        <v>2</v>
      </c>
      <c r="C29" s="135"/>
      <c r="D29" s="119">
        <v>2165.1</v>
      </c>
      <c r="E29" s="119">
        <v>2159.48</v>
      </c>
      <c r="F29" s="119">
        <v>0</v>
      </c>
      <c r="G29" s="119">
        <v>0</v>
      </c>
      <c r="H29" s="119">
        <v>0</v>
      </c>
      <c r="I29" s="119">
        <v>0</v>
      </c>
      <c r="J29" s="119">
        <f t="shared" ref="J29:K29" si="10">D29-F29-H29</f>
        <v>2165.1</v>
      </c>
      <c r="K29" s="119">
        <f t="shared" si="10"/>
        <v>2159.48</v>
      </c>
      <c r="L29" s="119">
        <v>0</v>
      </c>
      <c r="M29" s="119">
        <v>0</v>
      </c>
      <c r="N29" s="122">
        <v>1</v>
      </c>
      <c r="O29" s="122">
        <f>E29/D29</f>
        <v>0.99740427693870959</v>
      </c>
      <c r="P29" s="21" t="s">
        <v>105</v>
      </c>
      <c r="Q29" s="88" t="s">
        <v>102</v>
      </c>
      <c r="R29" s="23" t="s">
        <v>128</v>
      </c>
      <c r="S29" s="43">
        <v>0.97799999999999998</v>
      </c>
      <c r="T29" s="3"/>
    </row>
    <row r="30" spans="1:20" ht="51.75" customHeight="1">
      <c r="A30" s="131"/>
      <c r="B30" s="133"/>
      <c r="C30" s="136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3"/>
      <c r="O30" s="123"/>
      <c r="P30" s="21" t="s">
        <v>106</v>
      </c>
      <c r="Q30" s="88" t="s">
        <v>126</v>
      </c>
      <c r="R30" s="23" t="s">
        <v>129</v>
      </c>
      <c r="S30" s="43">
        <v>1.0389999999999999</v>
      </c>
      <c r="T30" s="3"/>
    </row>
    <row r="31" spans="1:20" ht="25.5" customHeight="1">
      <c r="A31" s="131"/>
      <c r="B31" s="133"/>
      <c r="C31" s="136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3"/>
      <c r="O31" s="123"/>
      <c r="P31" s="21" t="s">
        <v>107</v>
      </c>
      <c r="Q31" s="88" t="s">
        <v>55</v>
      </c>
      <c r="R31" s="23" t="s">
        <v>130</v>
      </c>
      <c r="S31" s="43">
        <v>0.81299999999999994</v>
      </c>
      <c r="T31" s="3"/>
    </row>
    <row r="32" spans="1:20" ht="37.5" customHeight="1">
      <c r="A32" s="112"/>
      <c r="B32" s="134"/>
      <c r="C32" s="137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4"/>
      <c r="O32" s="124"/>
      <c r="P32" s="21" t="s">
        <v>54</v>
      </c>
      <c r="Q32" s="88" t="s">
        <v>127</v>
      </c>
      <c r="R32" s="23" t="s">
        <v>131</v>
      </c>
      <c r="S32" s="43">
        <v>0.82099999999999995</v>
      </c>
      <c r="T32" s="3"/>
    </row>
    <row r="33" spans="1:20" ht="51" customHeight="1">
      <c r="A33" s="81" t="s">
        <v>21</v>
      </c>
      <c r="B33" s="82" t="s">
        <v>101</v>
      </c>
      <c r="C33" s="83" t="s">
        <v>109</v>
      </c>
      <c r="D33" s="74">
        <f>D34+D35</f>
        <v>3046.72</v>
      </c>
      <c r="E33" s="74">
        <f t="shared" ref="E33:M33" si="11">E34+E35</f>
        <v>3030.3</v>
      </c>
      <c r="F33" s="74">
        <f t="shared" si="11"/>
        <v>75.3</v>
      </c>
      <c r="G33" s="74">
        <f t="shared" si="11"/>
        <v>75.3</v>
      </c>
      <c r="H33" s="74">
        <f t="shared" si="11"/>
        <v>0</v>
      </c>
      <c r="I33" s="74">
        <f t="shared" si="11"/>
        <v>0</v>
      </c>
      <c r="J33" s="74">
        <f t="shared" si="11"/>
        <v>2971.4199999999996</v>
      </c>
      <c r="K33" s="74">
        <f t="shared" si="11"/>
        <v>2955</v>
      </c>
      <c r="L33" s="74">
        <f t="shared" si="11"/>
        <v>0</v>
      </c>
      <c r="M33" s="89">
        <f t="shared" si="11"/>
        <v>0</v>
      </c>
      <c r="N33" s="62">
        <v>1</v>
      </c>
      <c r="O33" s="58">
        <f>E33/D33</f>
        <v>0.99461059762629989</v>
      </c>
      <c r="P33" s="21"/>
      <c r="Q33" s="33"/>
      <c r="R33" s="7"/>
      <c r="S33" s="69">
        <v>0.996</v>
      </c>
      <c r="T33" s="3"/>
    </row>
    <row r="34" spans="1:20" ht="150" customHeight="1">
      <c r="A34" s="28" t="s">
        <v>22</v>
      </c>
      <c r="B34" s="22" t="s">
        <v>50</v>
      </c>
      <c r="C34" s="13"/>
      <c r="D34" s="50">
        <v>2749.24</v>
      </c>
      <c r="E34" s="52">
        <v>2734.15</v>
      </c>
      <c r="F34" s="50">
        <v>0</v>
      </c>
      <c r="G34" s="52">
        <v>0</v>
      </c>
      <c r="H34" s="54">
        <v>0</v>
      </c>
      <c r="I34" s="50">
        <v>0</v>
      </c>
      <c r="J34" s="50">
        <f t="shared" ref="J34:K35" si="12">D34-F34-H34</f>
        <v>2749.24</v>
      </c>
      <c r="K34" s="50">
        <f t="shared" si="12"/>
        <v>2734.15</v>
      </c>
      <c r="L34" s="50">
        <v>0</v>
      </c>
      <c r="M34" s="50">
        <v>0</v>
      </c>
      <c r="N34" s="58">
        <v>1</v>
      </c>
      <c r="O34" s="58">
        <f t="shared" ref="O34:O35" si="13">E34/D34</f>
        <v>0.99451121037086621</v>
      </c>
      <c r="P34" s="23" t="s">
        <v>24</v>
      </c>
      <c r="Q34" s="42">
        <v>1</v>
      </c>
      <c r="R34" s="43">
        <v>0.995</v>
      </c>
      <c r="S34" s="43">
        <v>0.995</v>
      </c>
      <c r="T34" s="3"/>
    </row>
    <row r="35" spans="1:20" ht="114.75" customHeight="1">
      <c r="A35" s="24" t="s">
        <v>23</v>
      </c>
      <c r="B35" s="23" t="s">
        <v>51</v>
      </c>
      <c r="C35" s="7"/>
      <c r="D35" s="50">
        <v>297.48</v>
      </c>
      <c r="E35" s="50">
        <v>296.14999999999998</v>
      </c>
      <c r="F35" s="50">
        <v>75.3</v>
      </c>
      <c r="G35" s="50">
        <v>75.3</v>
      </c>
      <c r="H35" s="50">
        <v>0</v>
      </c>
      <c r="I35" s="50">
        <v>0</v>
      </c>
      <c r="J35" s="50">
        <f t="shared" si="12"/>
        <v>222.18</v>
      </c>
      <c r="K35" s="50">
        <f t="shared" si="12"/>
        <v>220.84999999999997</v>
      </c>
      <c r="L35" s="50">
        <v>0</v>
      </c>
      <c r="M35" s="50">
        <v>0</v>
      </c>
      <c r="N35" s="61">
        <v>1</v>
      </c>
      <c r="O35" s="58">
        <f t="shared" si="13"/>
        <v>0.99552911120075283</v>
      </c>
      <c r="P35" s="23" t="s">
        <v>24</v>
      </c>
      <c r="Q35" s="42">
        <v>1</v>
      </c>
      <c r="R35" s="43">
        <v>0.996</v>
      </c>
      <c r="S35" s="43">
        <v>0.996</v>
      </c>
      <c r="T35" s="3"/>
    </row>
    <row r="36" spans="1:20" ht="77.25" customHeight="1">
      <c r="A36" s="76" t="s">
        <v>59</v>
      </c>
      <c r="B36" s="77" t="s">
        <v>60</v>
      </c>
      <c r="C36" s="78" t="s">
        <v>109</v>
      </c>
      <c r="D36" s="75">
        <f>D37+D38+D39</f>
        <v>7.6</v>
      </c>
      <c r="E36" s="75">
        <f t="shared" ref="E36:M36" si="14">E37+E38+E39</f>
        <v>7.49</v>
      </c>
      <c r="F36" s="75">
        <f t="shared" si="14"/>
        <v>0</v>
      </c>
      <c r="G36" s="75">
        <f t="shared" si="14"/>
        <v>0</v>
      </c>
      <c r="H36" s="75">
        <f t="shared" si="14"/>
        <v>0</v>
      </c>
      <c r="I36" s="75">
        <f t="shared" si="14"/>
        <v>0</v>
      </c>
      <c r="J36" s="75">
        <f t="shared" si="14"/>
        <v>7.6</v>
      </c>
      <c r="K36" s="75">
        <f t="shared" si="14"/>
        <v>7.49</v>
      </c>
      <c r="L36" s="75">
        <f t="shared" si="14"/>
        <v>0</v>
      </c>
      <c r="M36" s="75">
        <f t="shared" si="14"/>
        <v>0</v>
      </c>
      <c r="N36" s="57">
        <v>1</v>
      </c>
      <c r="O36" s="58">
        <f>E36/D36</f>
        <v>0.98552631578947381</v>
      </c>
      <c r="P36" s="13"/>
      <c r="Q36" s="13"/>
      <c r="R36" s="13"/>
      <c r="S36" s="58">
        <v>1</v>
      </c>
    </row>
    <row r="37" spans="1:20" ht="51" customHeight="1">
      <c r="A37" s="87" t="s">
        <v>34</v>
      </c>
      <c r="B37" s="22" t="s">
        <v>64</v>
      </c>
      <c r="C37" s="20"/>
      <c r="D37" s="48">
        <v>7.6</v>
      </c>
      <c r="E37" s="48">
        <v>7.49</v>
      </c>
      <c r="F37" s="48">
        <v>0</v>
      </c>
      <c r="G37" s="48">
        <v>0</v>
      </c>
      <c r="H37" s="48">
        <v>0</v>
      </c>
      <c r="I37" s="48">
        <v>0</v>
      </c>
      <c r="J37" s="48">
        <f>D37-F37-H37</f>
        <v>7.6</v>
      </c>
      <c r="K37" s="48">
        <f>E37-G37-I37</f>
        <v>7.49</v>
      </c>
      <c r="L37" s="53">
        <v>0</v>
      </c>
      <c r="M37" s="47">
        <v>0</v>
      </c>
      <c r="N37" s="58">
        <v>1</v>
      </c>
      <c r="O37" s="58">
        <f>E37/D37</f>
        <v>0.98552631578947381</v>
      </c>
      <c r="P37" s="31" t="s">
        <v>61</v>
      </c>
      <c r="Q37" s="35" t="s">
        <v>125</v>
      </c>
      <c r="R37" s="35" t="s">
        <v>125</v>
      </c>
      <c r="S37" s="66">
        <v>1</v>
      </c>
    </row>
    <row r="38" spans="1:20" ht="76.5" customHeight="1">
      <c r="A38" s="86" t="s">
        <v>63</v>
      </c>
      <c r="B38" s="26" t="s">
        <v>65</v>
      </c>
      <c r="C38" s="13"/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f>D38-F38-H38</f>
        <v>0</v>
      </c>
      <c r="K38" s="48">
        <f>E38-G38-I38</f>
        <v>0</v>
      </c>
      <c r="L38" s="53">
        <v>0</v>
      </c>
      <c r="M38" s="47">
        <v>0</v>
      </c>
      <c r="N38" s="59">
        <v>1</v>
      </c>
      <c r="O38" s="85">
        <v>0</v>
      </c>
      <c r="P38" s="91" t="s">
        <v>66</v>
      </c>
      <c r="Q38" s="35" t="s">
        <v>49</v>
      </c>
      <c r="R38" s="46" t="s">
        <v>67</v>
      </c>
      <c r="S38" s="66">
        <v>1</v>
      </c>
    </row>
    <row r="39" spans="1:20" ht="36.75" customHeight="1">
      <c r="A39" s="111" t="s">
        <v>68</v>
      </c>
      <c r="B39" s="113" t="s">
        <v>74</v>
      </c>
      <c r="C39" s="115"/>
      <c r="D39" s="107">
        <v>0</v>
      </c>
      <c r="E39" s="107">
        <v>0</v>
      </c>
      <c r="F39" s="107">
        <v>0</v>
      </c>
      <c r="G39" s="107">
        <v>0</v>
      </c>
      <c r="H39" s="107">
        <v>0</v>
      </c>
      <c r="I39" s="107">
        <v>0</v>
      </c>
      <c r="J39" s="107">
        <f t="shared" ref="J39" si="15">D39-F39-H39</f>
        <v>0</v>
      </c>
      <c r="K39" s="107">
        <f t="shared" ref="K39:L39" si="16">E39-G39-I39</f>
        <v>0</v>
      </c>
      <c r="L39" s="107">
        <f t="shared" si="16"/>
        <v>0</v>
      </c>
      <c r="M39" s="107">
        <f t="shared" ref="M39" si="17">G39-I39-K39</f>
        <v>0</v>
      </c>
      <c r="N39" s="109">
        <v>0</v>
      </c>
      <c r="O39" s="109">
        <v>0</v>
      </c>
      <c r="P39" s="31" t="s">
        <v>69</v>
      </c>
      <c r="Q39" s="35" t="s">
        <v>77</v>
      </c>
      <c r="R39" s="35" t="s">
        <v>77</v>
      </c>
      <c r="S39" s="66">
        <v>1</v>
      </c>
    </row>
    <row r="40" spans="1:20" ht="98.25" customHeight="1">
      <c r="A40" s="112"/>
      <c r="B40" s="114"/>
      <c r="C40" s="116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10"/>
      <c r="O40" s="110"/>
      <c r="P40" s="31" t="s">
        <v>70</v>
      </c>
      <c r="Q40" s="55" t="s">
        <v>132</v>
      </c>
      <c r="R40" s="90" t="s">
        <v>133</v>
      </c>
      <c r="S40" s="67">
        <v>1</v>
      </c>
    </row>
    <row r="41" spans="1:20" ht="87.75" customHeight="1">
      <c r="A41" s="111" t="s">
        <v>73</v>
      </c>
      <c r="B41" s="113" t="s">
        <v>75</v>
      </c>
      <c r="C41" s="115"/>
      <c r="D41" s="107">
        <v>0</v>
      </c>
      <c r="E41" s="107">
        <v>0</v>
      </c>
      <c r="F41" s="107">
        <v>0</v>
      </c>
      <c r="G41" s="107">
        <v>0</v>
      </c>
      <c r="H41" s="107">
        <v>0</v>
      </c>
      <c r="I41" s="107">
        <v>0</v>
      </c>
      <c r="J41" s="107">
        <f t="shared" ref="J41" si="18">D41-F41-H41</f>
        <v>0</v>
      </c>
      <c r="K41" s="107">
        <f t="shared" ref="K41" si="19">E41-G41-I41</f>
        <v>0</v>
      </c>
      <c r="L41" s="107">
        <f t="shared" ref="L41" si="20">F41-H41-J41</f>
        <v>0</v>
      </c>
      <c r="M41" s="107">
        <f t="shared" ref="M41" si="21">G41-I41-K41</f>
        <v>0</v>
      </c>
      <c r="N41" s="109">
        <v>0</v>
      </c>
      <c r="O41" s="109">
        <v>0</v>
      </c>
      <c r="P41" s="31" t="s">
        <v>76</v>
      </c>
      <c r="Q41" s="35" t="s">
        <v>90</v>
      </c>
      <c r="R41" s="35" t="s">
        <v>90</v>
      </c>
      <c r="S41" s="66">
        <v>1</v>
      </c>
    </row>
    <row r="42" spans="1:20" ht="88.5" customHeight="1">
      <c r="A42" s="112"/>
      <c r="B42" s="114"/>
      <c r="C42" s="116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10"/>
      <c r="O42" s="110"/>
      <c r="P42" s="31" t="s">
        <v>78</v>
      </c>
      <c r="Q42" s="55" t="s">
        <v>40</v>
      </c>
      <c r="R42" s="90" t="s">
        <v>104</v>
      </c>
      <c r="S42" s="67">
        <v>1</v>
      </c>
    </row>
    <row r="43" spans="1:20" ht="12.75" customHeight="1">
      <c r="A43" s="111" t="s">
        <v>79</v>
      </c>
      <c r="B43" s="160" t="s">
        <v>80</v>
      </c>
      <c r="C43" s="162" t="s">
        <v>92</v>
      </c>
      <c r="D43" s="107">
        <f>D45+D47+D49</f>
        <v>511.75</v>
      </c>
      <c r="E43" s="107">
        <f>E45+E47+E49</f>
        <v>511.69000000000005</v>
      </c>
      <c r="F43" s="107">
        <v>0</v>
      </c>
      <c r="G43" s="107">
        <v>0</v>
      </c>
      <c r="H43" s="107">
        <v>0</v>
      </c>
      <c r="I43" s="107">
        <v>0</v>
      </c>
      <c r="J43" s="107">
        <f t="shared" ref="J43" si="22">D43-F43-H43</f>
        <v>511.75</v>
      </c>
      <c r="K43" s="107">
        <f t="shared" ref="K43" si="23">E43-G43-I43</f>
        <v>511.69000000000005</v>
      </c>
      <c r="L43" s="107">
        <v>0</v>
      </c>
      <c r="M43" s="107">
        <v>0</v>
      </c>
      <c r="N43" s="109">
        <v>1</v>
      </c>
      <c r="O43" s="109">
        <f>E43/D43</f>
        <v>0.99988275525158776</v>
      </c>
      <c r="P43" s="166"/>
      <c r="Q43" s="166"/>
      <c r="R43" s="166"/>
      <c r="S43" s="164">
        <v>1.0509999999999999</v>
      </c>
    </row>
    <row r="44" spans="1:20" ht="88.5" customHeight="1">
      <c r="A44" s="112"/>
      <c r="B44" s="161"/>
      <c r="C44" s="163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10"/>
      <c r="O44" s="110"/>
      <c r="P44" s="167"/>
      <c r="Q44" s="167"/>
      <c r="R44" s="167"/>
      <c r="S44" s="165"/>
    </row>
    <row r="45" spans="1:20" ht="89.25">
      <c r="A45" s="111" t="s">
        <v>37</v>
      </c>
      <c r="B45" s="113" t="s">
        <v>83</v>
      </c>
      <c r="C45" s="115"/>
      <c r="D45" s="107">
        <v>49.92</v>
      </c>
      <c r="E45" s="107">
        <v>49.92</v>
      </c>
      <c r="F45" s="107">
        <v>0</v>
      </c>
      <c r="G45" s="107">
        <v>0</v>
      </c>
      <c r="H45" s="107">
        <v>0</v>
      </c>
      <c r="I45" s="107">
        <v>0</v>
      </c>
      <c r="J45" s="107">
        <f t="shared" ref="J45" si="24">D45-F45-H45</f>
        <v>49.92</v>
      </c>
      <c r="K45" s="107">
        <f t="shared" ref="K45" si="25">E45-G45-I45</f>
        <v>49.92</v>
      </c>
      <c r="L45" s="107">
        <v>0</v>
      </c>
      <c r="M45" s="107">
        <v>0</v>
      </c>
      <c r="N45" s="109">
        <v>1</v>
      </c>
      <c r="O45" s="109">
        <f>E45/D45</f>
        <v>1</v>
      </c>
      <c r="P45" s="31" t="s">
        <v>87</v>
      </c>
      <c r="Q45" s="35" t="s">
        <v>89</v>
      </c>
      <c r="R45" s="35" t="s">
        <v>89</v>
      </c>
      <c r="S45" s="66">
        <v>1</v>
      </c>
    </row>
    <row r="46" spans="1:20" ht="75.75" customHeight="1">
      <c r="A46" s="112"/>
      <c r="B46" s="114"/>
      <c r="C46" s="116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10"/>
      <c r="O46" s="110"/>
      <c r="P46" s="31" t="s">
        <v>85</v>
      </c>
      <c r="Q46" s="55" t="s">
        <v>135</v>
      </c>
      <c r="R46" s="90" t="s">
        <v>137</v>
      </c>
      <c r="S46" s="67">
        <v>1.1759999999999999</v>
      </c>
    </row>
    <row r="47" spans="1:20" ht="63.75" customHeight="1">
      <c r="A47" s="111" t="s">
        <v>81</v>
      </c>
      <c r="B47" s="113" t="s">
        <v>84</v>
      </c>
      <c r="C47" s="115"/>
      <c r="D47" s="107">
        <v>64.430000000000007</v>
      </c>
      <c r="E47" s="107">
        <v>64.42</v>
      </c>
      <c r="F47" s="107">
        <v>0</v>
      </c>
      <c r="G47" s="107">
        <v>0</v>
      </c>
      <c r="H47" s="107">
        <v>0</v>
      </c>
      <c r="I47" s="107">
        <v>0</v>
      </c>
      <c r="J47" s="107">
        <f t="shared" ref="J47" si="26">D47-F47-H47</f>
        <v>64.430000000000007</v>
      </c>
      <c r="K47" s="107">
        <f t="shared" ref="K47" si="27">E47-G47-I47</f>
        <v>64.42</v>
      </c>
      <c r="L47" s="107">
        <v>0</v>
      </c>
      <c r="M47" s="107">
        <v>0</v>
      </c>
      <c r="N47" s="109">
        <v>1</v>
      </c>
      <c r="O47" s="109">
        <f>E47/D47</f>
        <v>0.99984479279838578</v>
      </c>
      <c r="P47" s="31" t="s">
        <v>86</v>
      </c>
      <c r="Q47" s="35" t="s">
        <v>89</v>
      </c>
      <c r="R47" s="35" t="s">
        <v>89</v>
      </c>
      <c r="S47" s="66">
        <v>1</v>
      </c>
    </row>
    <row r="48" spans="1:20" ht="65.25" customHeight="1">
      <c r="A48" s="112"/>
      <c r="B48" s="114"/>
      <c r="C48" s="116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10"/>
      <c r="O48" s="110"/>
      <c r="P48" s="31" t="s">
        <v>88</v>
      </c>
      <c r="Q48" s="55" t="s">
        <v>89</v>
      </c>
      <c r="R48" s="90" t="s">
        <v>136</v>
      </c>
      <c r="S48" s="67">
        <v>1</v>
      </c>
    </row>
    <row r="49" spans="1:19" ht="89.25">
      <c r="A49" s="111" t="s">
        <v>82</v>
      </c>
      <c r="B49" s="113" t="s">
        <v>83</v>
      </c>
      <c r="C49" s="115"/>
      <c r="D49" s="107">
        <v>397.4</v>
      </c>
      <c r="E49" s="107">
        <v>397.35</v>
      </c>
      <c r="F49" s="107">
        <v>0</v>
      </c>
      <c r="G49" s="107">
        <v>0</v>
      </c>
      <c r="H49" s="107">
        <v>0</v>
      </c>
      <c r="I49" s="107">
        <v>0</v>
      </c>
      <c r="J49" s="107">
        <f t="shared" ref="J49" si="28">D49-F49-H49</f>
        <v>397.4</v>
      </c>
      <c r="K49" s="107">
        <f t="shared" ref="K49" si="29">E49-G49-I49</f>
        <v>397.35</v>
      </c>
      <c r="L49" s="107">
        <v>0</v>
      </c>
      <c r="M49" s="107">
        <v>0</v>
      </c>
      <c r="N49" s="109">
        <v>1</v>
      </c>
      <c r="O49" s="109">
        <f>E49/D49</f>
        <v>0.99987418218419744</v>
      </c>
      <c r="P49" s="31" t="s">
        <v>87</v>
      </c>
      <c r="Q49" s="35" t="s">
        <v>89</v>
      </c>
      <c r="R49" s="35" t="s">
        <v>89</v>
      </c>
      <c r="S49" s="66">
        <v>1</v>
      </c>
    </row>
    <row r="50" spans="1:19" ht="75.75" customHeight="1">
      <c r="A50" s="112"/>
      <c r="B50" s="114"/>
      <c r="C50" s="116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10"/>
      <c r="O50" s="110"/>
      <c r="P50" s="31" t="s">
        <v>85</v>
      </c>
      <c r="Q50" s="55" t="s">
        <v>91</v>
      </c>
      <c r="R50" s="90" t="s">
        <v>138</v>
      </c>
      <c r="S50" s="67">
        <v>1.129</v>
      </c>
    </row>
    <row r="51" spans="1:19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ht="15.75">
      <c r="A53" s="4"/>
      <c r="B53" s="4"/>
      <c r="C53" s="104" t="s">
        <v>93</v>
      </c>
      <c r="D53" s="104"/>
      <c r="E53" s="104"/>
      <c r="F53" s="104"/>
      <c r="G53" s="104"/>
      <c r="H53" s="104"/>
      <c r="I53" s="93"/>
      <c r="J53" s="93"/>
      <c r="K53" s="93"/>
      <c r="L53" s="93"/>
      <c r="M53" s="93"/>
      <c r="N53" s="93"/>
      <c r="O53" s="4"/>
      <c r="P53" s="4"/>
      <c r="Q53" s="4"/>
      <c r="R53" s="4"/>
      <c r="S53" s="4"/>
    </row>
    <row r="54" spans="1:19" ht="15.75">
      <c r="A54" s="4"/>
      <c r="B54" s="4"/>
      <c r="C54" s="104" t="s">
        <v>94</v>
      </c>
      <c r="D54" s="104"/>
      <c r="E54" s="104"/>
      <c r="F54" s="104"/>
      <c r="G54" s="104"/>
      <c r="H54" s="104"/>
      <c r="I54" s="93"/>
      <c r="J54" s="93"/>
      <c r="K54" s="105" t="s">
        <v>95</v>
      </c>
      <c r="L54" s="105"/>
      <c r="M54" s="105"/>
      <c r="N54" s="105"/>
      <c r="O54" s="4"/>
      <c r="P54" s="4"/>
      <c r="Q54" s="4"/>
      <c r="R54" s="4"/>
      <c r="S54" s="4"/>
    </row>
    <row r="55" spans="1:19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ht="15">
      <c r="A56" s="4"/>
      <c r="B56" s="106" t="s">
        <v>96</v>
      </c>
      <c r="C56" s="106"/>
      <c r="D56" s="106"/>
      <c r="E56" s="106"/>
      <c r="F56" s="106"/>
      <c r="G56" s="106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1:19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spans="1:19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spans="1:19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spans="1:19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spans="1:19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spans="1: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spans="1:19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spans="1:19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spans="1:19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spans="1:19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spans="1:19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spans="1:19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spans="1:19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spans="1:1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spans="1:19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spans="1:1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spans="1:19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  <row r="131" spans="1:1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</row>
    <row r="132" spans="1:1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</row>
    <row r="133" spans="1:19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</row>
    <row r="134" spans="1:19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</row>
    <row r="135" spans="1:19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</row>
    <row r="136" spans="1:19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</row>
    <row r="137" spans="1:19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</row>
  </sheetData>
  <mergeCells count="174">
    <mergeCell ref="S43:S44"/>
    <mergeCell ref="P43:P44"/>
    <mergeCell ref="Q43:Q44"/>
    <mergeCell ref="R43:R44"/>
    <mergeCell ref="J47:J48"/>
    <mergeCell ref="K47:K48"/>
    <mergeCell ref="L47:L48"/>
    <mergeCell ref="M47:M48"/>
    <mergeCell ref="N47:N48"/>
    <mergeCell ref="O47:O48"/>
    <mergeCell ref="J43:J44"/>
    <mergeCell ref="K43:K44"/>
    <mergeCell ref="L43:L44"/>
    <mergeCell ref="M43:M44"/>
    <mergeCell ref="N43:N44"/>
    <mergeCell ref="O43:O44"/>
    <mergeCell ref="J45:J46"/>
    <mergeCell ref="K45:K46"/>
    <mergeCell ref="L45:L46"/>
    <mergeCell ref="M45:M46"/>
    <mergeCell ref="N45:N46"/>
    <mergeCell ref="O45:O46"/>
    <mergeCell ref="O49:O50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O39:O40"/>
    <mergeCell ref="A39:A40"/>
    <mergeCell ref="B39:B40"/>
    <mergeCell ref="C39:C40"/>
    <mergeCell ref="D39:D40"/>
    <mergeCell ref="E39:E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M41:M42"/>
    <mergeCell ref="N41:N42"/>
    <mergeCell ref="O41:O42"/>
    <mergeCell ref="A6:A10"/>
    <mergeCell ref="C6:C10"/>
    <mergeCell ref="D6:M6"/>
    <mergeCell ref="N6:O9"/>
    <mergeCell ref="P6:P10"/>
    <mergeCell ref="B6:B10"/>
    <mergeCell ref="C2:P4"/>
    <mergeCell ref="S6:S10"/>
    <mergeCell ref="D7:E9"/>
    <mergeCell ref="F7:M7"/>
    <mergeCell ref="F8:G9"/>
    <mergeCell ref="H8:I9"/>
    <mergeCell ref="J8:K9"/>
    <mergeCell ref="L8:M9"/>
    <mergeCell ref="Q6:Q10"/>
    <mergeCell ref="R6:R10"/>
    <mergeCell ref="A14:A15"/>
    <mergeCell ref="B14:B15"/>
    <mergeCell ref="A29:A32"/>
    <mergeCell ref="B29:B32"/>
    <mergeCell ref="C29:C32"/>
    <mergeCell ref="A17:A18"/>
    <mergeCell ref="B17:B18"/>
    <mergeCell ref="C17:C18"/>
    <mergeCell ref="O29:O32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I29:I32"/>
    <mergeCell ref="J29:J32"/>
    <mergeCell ref="K29:K32"/>
    <mergeCell ref="L29:L32"/>
    <mergeCell ref="M29:M32"/>
    <mergeCell ref="O24:O25"/>
    <mergeCell ref="O17:O18"/>
    <mergeCell ref="D29:D32"/>
    <mergeCell ref="E29:E32"/>
    <mergeCell ref="F29:F32"/>
    <mergeCell ref="G29:G32"/>
    <mergeCell ref="H29:H32"/>
    <mergeCell ref="F17:F18"/>
    <mergeCell ref="G17:G18"/>
    <mergeCell ref="H17:H18"/>
    <mergeCell ref="N29:N32"/>
    <mergeCell ref="K17:K18"/>
    <mergeCell ref="L17:L18"/>
    <mergeCell ref="M17:M18"/>
    <mergeCell ref="D17:D18"/>
    <mergeCell ref="E17:E18"/>
    <mergeCell ref="N17:N18"/>
    <mergeCell ref="J24:J25"/>
    <mergeCell ref="K24:K25"/>
    <mergeCell ref="L24:L25"/>
    <mergeCell ref="M24:M25"/>
    <mergeCell ref="N24:N25"/>
    <mergeCell ref="I17:I18"/>
    <mergeCell ref="J17:J18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C53:H53"/>
    <mergeCell ref="C54:H54"/>
    <mergeCell ref="K54:N54"/>
    <mergeCell ref="B56:G56"/>
    <mergeCell ref="L39:L40"/>
    <mergeCell ref="F39:F40"/>
    <mergeCell ref="G39:G40"/>
    <mergeCell ref="H39:H40"/>
    <mergeCell ref="I39:I40"/>
    <mergeCell ref="J39:J40"/>
    <mergeCell ref="K39:K40"/>
    <mergeCell ref="M39:M40"/>
    <mergeCell ref="N39:N40"/>
    <mergeCell ref="J49:J50"/>
    <mergeCell ref="K49:K50"/>
    <mergeCell ref="L49:L50"/>
    <mergeCell ref="M49:M50"/>
    <mergeCell ref="N49:N50"/>
  </mergeCells>
  <printOptions horizontalCentered="1"/>
  <pageMargins left="0.23622047244094491" right="3.937007874015748E-2" top="0.39370078740157483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Главбух</cp:lastModifiedBy>
  <cp:lastPrinted>2019-03-12T06:08:13Z</cp:lastPrinted>
  <dcterms:created xsi:type="dcterms:W3CDTF">2005-05-11T09:34:44Z</dcterms:created>
  <dcterms:modified xsi:type="dcterms:W3CDTF">2019-03-12T06:08:43Z</dcterms:modified>
</cp:coreProperties>
</file>